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0" activeTab="3"/>
  </bookViews>
  <sheets>
    <sheet name="előlap" sheetId="1" r:id="rId1"/>
    <sheet name="1. mérleg" sheetId="2" r:id="rId2"/>
    <sheet name="1. eredménylevezetés" sheetId="3" r:id="rId3"/>
    <sheet name="2. költségvetési támogatás" sheetId="4" r:id="rId4"/>
    <sheet name="3. vagyon felhasználása" sheetId="5" r:id="rId5"/>
    <sheet name="4. cél szerinti juttatások" sheetId="6" r:id="rId6"/>
    <sheet name="5. kapott támogatások" sheetId="7" r:id="rId7"/>
    <sheet name="6. tisztségviselők juttatásai" sheetId="8" r:id="rId8"/>
    <sheet name="Szöveges beszámoló" sheetId="9" r:id="rId9"/>
  </sheets>
  <definedNames>
    <definedName name="_xlnm.Print_Area" localSheetId="2">'1. eredménylevezetés'!$A$1:$E$66</definedName>
  </definedNames>
  <calcPr fullCalcOnLoad="1"/>
</workbook>
</file>

<file path=xl/sharedStrings.xml><?xml version="1.0" encoding="utf-8"?>
<sst xmlns="http://schemas.openxmlformats.org/spreadsheetml/2006/main" count="340" uniqueCount="266">
  <si>
    <t>3.számú melléklet a 224/2000 XII. 19 Kormány rendelethez</t>
  </si>
  <si>
    <t>BESZÁMOLÓJÁNAK EREDMÉNYLEVEZETÉSE</t>
  </si>
  <si>
    <t>Ezer Ft-ban</t>
  </si>
  <si>
    <t>Előző év</t>
  </si>
  <si>
    <t>Előző év(ek)</t>
  </si>
  <si>
    <t>Tárgyév</t>
  </si>
  <si>
    <t>Sorsz.</t>
  </si>
  <si>
    <t>A tétel megnevezése</t>
  </si>
  <si>
    <t>Helyesbítései</t>
  </si>
  <si>
    <t>A</t>
  </si>
  <si>
    <t>B</t>
  </si>
  <si>
    <t>C</t>
  </si>
  <si>
    <t>D</t>
  </si>
  <si>
    <t>E</t>
  </si>
  <si>
    <t>1.</t>
  </si>
  <si>
    <t>A. Összes közhasznú tevékenység bevétele (I+II)</t>
  </si>
  <si>
    <t>2.</t>
  </si>
  <si>
    <t xml:space="preserve"> I. Pénzügyileg rendezett bevételek (1+2+3+4+5)</t>
  </si>
  <si>
    <t>3.</t>
  </si>
  <si>
    <t xml:space="preserve">  1. Közhasznú célra, működésre kapott támogatás</t>
  </si>
  <si>
    <t>4.</t>
  </si>
  <si>
    <t xml:space="preserve">      - alapítótól</t>
  </si>
  <si>
    <t>5.</t>
  </si>
  <si>
    <t xml:space="preserve">      - központi költségvetésből</t>
  </si>
  <si>
    <t>6.</t>
  </si>
  <si>
    <t xml:space="preserve">      - helyi önkormányzattól</t>
  </si>
  <si>
    <t>7.</t>
  </si>
  <si>
    <t xml:space="preserve">      - egyéb</t>
  </si>
  <si>
    <t>8.</t>
  </si>
  <si>
    <t xml:space="preserve">  2. Pályázati úton elnyert támogatás</t>
  </si>
  <si>
    <t>9.</t>
  </si>
  <si>
    <t xml:space="preserve">  3. Közhasznú tevékenységből származó bevétel</t>
  </si>
  <si>
    <t>10.</t>
  </si>
  <si>
    <t xml:space="preserve">  4. Tagdíjból származó bevételek</t>
  </si>
  <si>
    <t>11.</t>
  </si>
  <si>
    <t xml:space="preserve">  5. Egyéb bevételek</t>
  </si>
  <si>
    <t>12.</t>
  </si>
  <si>
    <t xml:space="preserve"> II. Pénzbevételt nem jelentő bevételek</t>
  </si>
  <si>
    <t>13.</t>
  </si>
  <si>
    <t>B. Vállalkozási tevékenység bevétele (1+2)</t>
  </si>
  <si>
    <t>14.</t>
  </si>
  <si>
    <t>15.</t>
  </si>
  <si>
    <t>16.</t>
  </si>
  <si>
    <t>C. Tényleges pénzbevételek (A/I+B/1)</t>
  </si>
  <si>
    <t>17.</t>
  </si>
  <si>
    <t>D. Pénzbevételt nem jelentő bevételek (A/II+B/2)</t>
  </si>
  <si>
    <t>18.</t>
  </si>
  <si>
    <t>E. Közhasznú tevékenység ráfordításai (1+2+3+4)</t>
  </si>
  <si>
    <t>19.</t>
  </si>
  <si>
    <t xml:space="preserve"> 1. Ráfordításként érvényesíthető kiadások</t>
  </si>
  <si>
    <t>20.</t>
  </si>
  <si>
    <t xml:space="preserve"> 2. Ráfordítást jelentő eszközváltozások </t>
  </si>
  <si>
    <t>21.</t>
  </si>
  <si>
    <t xml:space="preserve"> 3. Ráfordítást jelentő elszámolások</t>
  </si>
  <si>
    <t>22.</t>
  </si>
  <si>
    <t xml:space="preserve"> 4. Ráfordításként nem érvényesíthető kiadások</t>
  </si>
  <si>
    <t>23.</t>
  </si>
  <si>
    <t>F. Vállalkozási tevékenység ráfordításai (1+2+3+4)</t>
  </si>
  <si>
    <t>24.</t>
  </si>
  <si>
    <t>25.</t>
  </si>
  <si>
    <t>26.</t>
  </si>
  <si>
    <t>27.</t>
  </si>
  <si>
    <t>28.</t>
  </si>
  <si>
    <t>G. Tárgyévi pénzügyi eredmény (1+2)</t>
  </si>
  <si>
    <t>29.</t>
  </si>
  <si>
    <t>1. Közhasznú tev.tárgyévi pénzügyi eredménye (A/I-E/1-E/4)</t>
  </si>
  <si>
    <t>30.</t>
  </si>
  <si>
    <t>2.Vállalkozási tev.tárgyévi pénzügyi eredménye (B/1-F/1-F/4)</t>
  </si>
  <si>
    <t>31.</t>
  </si>
  <si>
    <t>H. Nem pénzben realizált eredmény (1+2)</t>
  </si>
  <si>
    <t>32.</t>
  </si>
  <si>
    <t>1. Közhasznú tev.nem pénzben realizált eredménye (A/II-E/2-E/3)</t>
  </si>
  <si>
    <t>33.</t>
  </si>
  <si>
    <t>2. Vállalkozási tev.nem pénzben realizált eredménye(B/2-F/2-F/3)</t>
  </si>
  <si>
    <t>34.</t>
  </si>
  <si>
    <t>I. Adózás előtti eredmény  (B/1-F/1)+-H/2</t>
  </si>
  <si>
    <t>35.</t>
  </si>
  <si>
    <t>J.  Adófizetési kötelezettség</t>
  </si>
  <si>
    <t>36.</t>
  </si>
  <si>
    <t xml:space="preserve">K. Tárgyévi eredmény </t>
  </si>
  <si>
    <t>37.</t>
  </si>
  <si>
    <t>1. Közhasznú tev.tárgyévi eredménye (A/1+A/II)-(E/1+E/2+E/3)</t>
  </si>
  <si>
    <t>38.</t>
  </si>
  <si>
    <t>2. Vállalkozási tevékenység tárgyévi eredménye (I-J)</t>
  </si>
  <si>
    <t>A. Pénzügyileg rendezett személyi jellegű ráfordítások</t>
  </si>
  <si>
    <t xml:space="preserve">      1. Bérköltség</t>
  </si>
  <si>
    <t xml:space="preserve">           ebből:  - megbízási díjak</t>
  </si>
  <si>
    <t xml:space="preserve">                      - tiszteletdíjak</t>
  </si>
  <si>
    <t xml:space="preserve">     2. Személyi jellegű egyéb kifizetések</t>
  </si>
  <si>
    <t xml:space="preserve">     3. Bérjárulékok</t>
  </si>
  <si>
    <t>B. Pénzügyileg rendezett anyagjellegű ráfordítások</t>
  </si>
  <si>
    <t xml:space="preserve">C. Értékcsökkenési leírás </t>
  </si>
  <si>
    <t>D. Pénzügyileg rendezett egyéb ráfordítások</t>
  </si>
  <si>
    <t>E. A szervezet által nyújtott támogatások</t>
  </si>
  <si>
    <t xml:space="preserve">    ebből az e rendelet 16.&amp;(5) bekezdése szerint kötelezettségként</t>
  </si>
  <si>
    <t xml:space="preserve">    elszámolt és továbbutalt ill. átadott támogatás</t>
  </si>
  <si>
    <t>Közhasznúsági jelentés 2.számú melléklete</t>
  </si>
  <si>
    <t>KIMUTATÁS</t>
  </si>
  <si>
    <t>a költségvetési támogatás felhasználásáról</t>
  </si>
  <si>
    <t>Támogatásnyújtó neve</t>
  </si>
  <si>
    <t>Támogatás</t>
  </si>
  <si>
    <t xml:space="preserve">Felhasználás </t>
  </si>
  <si>
    <t>Felhasználás összege</t>
  </si>
  <si>
    <t xml:space="preserve">Átvitel </t>
  </si>
  <si>
    <t>Elszámolás</t>
  </si>
  <si>
    <t>időpontja</t>
  </si>
  <si>
    <t>összege(Ft)</t>
  </si>
  <si>
    <t>célja</t>
  </si>
  <si>
    <t>előző évi</t>
  </si>
  <si>
    <t>tárgyévi</t>
  </si>
  <si>
    <t>összege</t>
  </si>
  <si>
    <t>határideje</t>
  </si>
  <si>
    <t>Öszesen:</t>
  </si>
  <si>
    <t>Közhasznúsági jelentés 3.számú melléklete</t>
  </si>
  <si>
    <t>a vagyon felhasználásáról</t>
  </si>
  <si>
    <t>Megnevezés</t>
  </si>
  <si>
    <t>Előző évi</t>
  </si>
  <si>
    <t>Tárgyévi</t>
  </si>
  <si>
    <t>Eltérés</t>
  </si>
  <si>
    <t>Megjegyzés</t>
  </si>
  <si>
    <t>összeg (E Ft)</t>
  </si>
  <si>
    <t>%</t>
  </si>
  <si>
    <t>Ft</t>
  </si>
  <si>
    <t>Induló tőke</t>
  </si>
  <si>
    <t>Tőkeváltozás</t>
  </si>
  <si>
    <t xml:space="preserve">Lekötött tartalék </t>
  </si>
  <si>
    <t xml:space="preserve">Tárgyévi eredmény </t>
  </si>
  <si>
    <t xml:space="preserve">    Közhasznú tev. tárgyévi eredménye</t>
  </si>
  <si>
    <t xml:space="preserve">    Vállalkozási tev. tárgyévi eredménye</t>
  </si>
  <si>
    <t>Közhasznúsági jelentés 4.számú melléklete</t>
  </si>
  <si>
    <t>a cél szerinti juttatásokról</t>
  </si>
  <si>
    <t>Juttatás megnevezése</t>
  </si>
  <si>
    <t xml:space="preserve">előző évi </t>
  </si>
  <si>
    <t>Közhasznú tevékenység keretében nyújtottt</t>
  </si>
  <si>
    <t xml:space="preserve">   Pénzbeli juttatások összesen</t>
  </si>
  <si>
    <t xml:space="preserve">    - ebből adóköteles </t>
  </si>
  <si>
    <t xml:space="preserve">    - ebből adómentes</t>
  </si>
  <si>
    <t xml:space="preserve">   Természetbeni juttatások összesen:</t>
  </si>
  <si>
    <t xml:space="preserve"> Egyéb juttatások</t>
  </si>
  <si>
    <t>ÖSSZESEN:</t>
  </si>
  <si>
    <t>Egyéb célszerinti, de nem közhasznú</t>
  </si>
  <si>
    <t>tevékenység keretében nyújtott</t>
  </si>
  <si>
    <t xml:space="preserve">   Pénzbeli juttatások</t>
  </si>
  <si>
    <t xml:space="preserve">   Nem pénzbeli juttatások</t>
  </si>
  <si>
    <t xml:space="preserve">  Egyéb juttatások</t>
  </si>
  <si>
    <t>MINDÖSSZESEN:</t>
  </si>
  <si>
    <t>Közhasznúsági jelentés 5.számú melléklete</t>
  </si>
  <si>
    <t>a kapott támogatásokról</t>
  </si>
  <si>
    <t>Támogatott</t>
  </si>
  <si>
    <t>Támogatás összege</t>
  </si>
  <si>
    <t>Változás</t>
  </si>
  <si>
    <t>cél</t>
  </si>
  <si>
    <t>Központi költségvetési szervtől</t>
  </si>
  <si>
    <t>Elkülönített állami pénzalap</t>
  </si>
  <si>
    <t>Helyi önkormányzet és szervei:</t>
  </si>
  <si>
    <t>Magánszemélyektől</t>
  </si>
  <si>
    <t>Jogi személyiségű gazdasági társaság</t>
  </si>
  <si>
    <t>Egyéb</t>
  </si>
  <si>
    <t>Közhasznúsági jelentés 6.számú melléklete</t>
  </si>
  <si>
    <t>a vezető tisztségviselőknek nyújtott juttatásokról</t>
  </si>
  <si>
    <t>Juttatás összege (Ft)</t>
  </si>
  <si>
    <t xml:space="preserve">  Cél szerinti nem pénzbeli kifizetések</t>
  </si>
  <si>
    <t xml:space="preserve">   Természetbeni juttatások összesen</t>
  </si>
  <si>
    <t xml:space="preserve">      SzJA mentes </t>
  </si>
  <si>
    <t xml:space="preserve">      SzJA köteles </t>
  </si>
  <si>
    <t xml:space="preserve">  Értékpapír juttatások</t>
  </si>
  <si>
    <t xml:space="preserve">   Tiszteletdíjak, megbízási díjak</t>
  </si>
  <si>
    <t xml:space="preserve">  Költségtérítések</t>
  </si>
  <si>
    <t xml:space="preserve">   Adott kölcsönök összege</t>
  </si>
  <si>
    <t xml:space="preserve">       - kamatmentes kölcsönök</t>
  </si>
  <si>
    <t xml:space="preserve">   Egyéb juttatások</t>
  </si>
  <si>
    <t>1. számú melléklet a 224/2000 XII. 19. Kormány rendelethez</t>
  </si>
  <si>
    <t>Közhasznú egyszerűsített  beszámoló mérlege</t>
  </si>
  <si>
    <t>ESZKÖZÖK (aktívák)</t>
  </si>
  <si>
    <t>"A" változat</t>
  </si>
  <si>
    <t>adatok E Ft-ban</t>
  </si>
  <si>
    <t>Sor-</t>
  </si>
  <si>
    <t>szám</t>
  </si>
  <si>
    <t>módosításai</t>
  </si>
  <si>
    <t>a</t>
  </si>
  <si>
    <t>b</t>
  </si>
  <si>
    <t>c</t>
  </si>
  <si>
    <t>d</t>
  </si>
  <si>
    <t>e</t>
  </si>
  <si>
    <t>01.</t>
  </si>
  <si>
    <t>A.  Befektetett eszközök (02.+03.+04.sor)</t>
  </si>
  <si>
    <t>02.</t>
  </si>
  <si>
    <t>I.  IMMATERIÁLIS JAVAK</t>
  </si>
  <si>
    <t>03.</t>
  </si>
  <si>
    <t>II.  TÁRGYI ESZKÖZÖK</t>
  </si>
  <si>
    <t>04.</t>
  </si>
  <si>
    <t>III.  BEFEKTETETT PÉNZÜGYI ESZKÖZÖK</t>
  </si>
  <si>
    <t>05.</t>
  </si>
  <si>
    <t>B.  Forgóeszközök  (06.+07.+08.+09. sor)</t>
  </si>
  <si>
    <t>06.</t>
  </si>
  <si>
    <t>I.  KÉSZLETEK</t>
  </si>
  <si>
    <t>07.</t>
  </si>
  <si>
    <t>II.  KÖVETELÉSEK</t>
  </si>
  <si>
    <t>08.</t>
  </si>
  <si>
    <t>III. ÉRTÉKPAPÍROK</t>
  </si>
  <si>
    <t>09.</t>
  </si>
  <si>
    <t>IV. PÉNZESZKÖZÖK</t>
  </si>
  <si>
    <t>ESZKÖZÖK ÖSSZESEN  (01.+05. sor)</t>
  </si>
  <si>
    <t>P.H.</t>
  </si>
  <si>
    <t>..........................................</t>
  </si>
  <si>
    <t>Források (passzívák)</t>
  </si>
  <si>
    <t>C.  Saját tőke (12.+13.+14.+15.+16.sor)</t>
  </si>
  <si>
    <t>I. INDULÓ TŐKE/  JEGYZETT TŐKE</t>
  </si>
  <si>
    <t>II. TŐKEVÁLTOZÁS/EREDMÉNY</t>
  </si>
  <si>
    <t>III.  LEKÖTÖTT TARTALÉK</t>
  </si>
  <si>
    <t>IV. TÁRGYÉVI EREDMÉNY KÖZHASZNÚ TEV.-ből</t>
  </si>
  <si>
    <t>V. TÁRGYÉVI EREDMÉNY VÁLLALKOZÁSI TEV.-ből</t>
  </si>
  <si>
    <t>D. Tartalék</t>
  </si>
  <si>
    <t>E.  Céltartalékok</t>
  </si>
  <si>
    <t>F.  Kötelezettségek (20.+21. sor)</t>
  </si>
  <si>
    <t>I.  HOSSZÚ LEJÁRATÚ KÖTELEZETTSÉGEK</t>
  </si>
  <si>
    <t>II. RÖVID LEJÁRATÚ KÖTELEZETTSÉGEK</t>
  </si>
  <si>
    <t>FORRÁSOK ÖSSZESEN  (11.+17.+18.+19. sor)</t>
  </si>
  <si>
    <t>EFt</t>
  </si>
  <si>
    <t>E.Ft</t>
  </si>
  <si>
    <t>Statisztikai számjel, vagy adószám</t>
  </si>
  <si>
    <t>a vállalkozás címe, telefonszáma</t>
  </si>
  <si>
    <t>TARTALOM:</t>
  </si>
  <si>
    <t>- Egyszerűsített beszámoló MÉRLEG (Eszközök)</t>
  </si>
  <si>
    <t>- Egyszerűsített beszámoló MÉRLEG (Források)</t>
  </si>
  <si>
    <t>- Egyszerűsített beszámoló EREDMÉNYLEVEZETÉS</t>
  </si>
  <si>
    <t>- KÖLTSÉGVETÉSI TÁMOGATÁS FELHASZNÁLÁSA</t>
  </si>
  <si>
    <t>- VAGYON FELHASZNÁLÁS</t>
  </si>
  <si>
    <t>- KÖLTSÉGVETÉSI TÁMOGATÁS CÉL SZERINTI  JUTTATÁS</t>
  </si>
  <si>
    <t>- KIMUTATÁS A KAPOTT TÁMOGATÁSRÓL</t>
  </si>
  <si>
    <t>- KIMUTATÁS A VEZETŐ TISZTSÉGVISELŐKNEK JUTTATÁSAIRÓL</t>
  </si>
  <si>
    <t>- BESZÁMOLÓ A KÖZHASZNÚ TEVÉKENYSÉGÉRŐL</t>
  </si>
  <si>
    <t>Keltezés:</t>
  </si>
  <si>
    <t>a vállalkozás vezetője</t>
  </si>
  <si>
    <t>P. H.</t>
  </si>
  <si>
    <t xml:space="preserve">előző évi  </t>
  </si>
  <si>
    <t>Támogatás (E.Ft.)</t>
  </si>
  <si>
    <t>- Egyszerűsített beszámoló TÁJÉKOZTATÓ ADATOK</t>
  </si>
  <si>
    <t>EGYSZERES KÖNYVVITELT VEZETŐ SZERVEZETEK KÖZHASZNÚ</t>
  </si>
  <si>
    <t>képviselő</t>
  </si>
  <si>
    <t xml:space="preserve">  6. Nem cél szerinti vállalkozási bevétel</t>
  </si>
  <si>
    <t xml:space="preserve">  7. Egyéb  cél szerinti vállalkozási tevékenység bevétel</t>
  </si>
  <si>
    <t>Tájékoztató adatok (E.Ft.):</t>
  </si>
  <si>
    <t>működés, utánpótlás</t>
  </si>
  <si>
    <t>utánpótlás nevelés, MGKSI</t>
  </si>
  <si>
    <t>Kiemelt események, utánpótlás támogatás</t>
  </si>
  <si>
    <t>Kiemelt esemény</t>
  </si>
  <si>
    <t>MSSZ működés, kiemelt események</t>
  </si>
  <si>
    <t>Központi költségvetési szerv</t>
  </si>
  <si>
    <t xml:space="preserve">Települési önkormányzat </t>
  </si>
  <si>
    <t>működés, utánpótlás nevelés, kiemelt esemény</t>
  </si>
  <si>
    <t>Közhasznúsági jelentés</t>
  </si>
  <si>
    <t xml:space="preserve">                                 (képviselője)</t>
  </si>
  <si>
    <t>..............................</t>
  </si>
  <si>
    <t>2011. december 31.</t>
  </si>
  <si>
    <t>2011. 01. 01. - 2011. 12. 31.</t>
  </si>
  <si>
    <t>2011 év</t>
  </si>
  <si>
    <t>Budapest, 2012.03.31.</t>
  </si>
  <si>
    <t>2011. év</t>
  </si>
  <si>
    <t>NEFMI</t>
  </si>
  <si>
    <t>Adószám: 23599714-2-13</t>
  </si>
  <si>
    <t>Magyar  Alkotóművészeti Közhasznú Nonprofit Kft.</t>
  </si>
  <si>
    <t>2000 Szentendre, Bogdányi u. 51</t>
  </si>
  <si>
    <t>Budapest, 2012. május 15.</t>
  </si>
  <si>
    <t>Budapest, 2012.05.15.</t>
  </si>
  <si>
    <t>A vállalkozás vezetője( képviselője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</si>
</sst>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/mm/dd"/>
    <numFmt numFmtId="165" formatCode="yyyy\-mm\-dd"/>
    <numFmt numFmtId="166" formatCode="#,##0;\-#,##0"/>
  </numFmts>
  <fonts count="61">
    <font>
      <sz val="10"/>
      <name val="Arial"/>
      <family val="2"/>
    </font>
    <font>
      <sz val="11"/>
      <name val="Arial CE"/>
      <family val="2"/>
    </font>
    <font>
      <sz val="12"/>
      <name val="Arial CE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4"/>
    </font>
    <font>
      <sz val="11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color indexed="26"/>
      <name val="Arial"/>
      <family val="2"/>
    </font>
    <font>
      <i/>
      <sz val="10"/>
      <name val="Arial"/>
      <family val="2"/>
    </font>
    <font>
      <b/>
      <sz val="12"/>
      <name val="Arial CE"/>
      <family val="0"/>
    </font>
    <font>
      <sz val="8"/>
      <name val="Arial CE"/>
      <family val="0"/>
    </font>
    <font>
      <sz val="10"/>
      <name val="Arial CE"/>
      <family val="1"/>
    </font>
    <font>
      <b/>
      <sz val="11"/>
      <name val="Arial CE"/>
      <family val="0"/>
    </font>
    <font>
      <sz val="14"/>
      <name val="Arial CE"/>
      <family val="2"/>
    </font>
    <font>
      <b/>
      <sz val="22"/>
      <name val="Arial CE"/>
      <family val="2"/>
    </font>
    <font>
      <b/>
      <i/>
      <sz val="9"/>
      <name val="Arial"/>
      <family val="2"/>
    </font>
    <font>
      <b/>
      <sz val="16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12" xfId="0" applyFont="1" applyBorder="1" applyAlignment="1">
      <alignment/>
    </xf>
    <xf numFmtId="3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right"/>
    </xf>
    <xf numFmtId="0" fontId="12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165" fontId="0" fillId="0" borderId="16" xfId="0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16" xfId="0" applyFont="1" applyBorder="1" applyAlignment="1">
      <alignment/>
    </xf>
    <xf numFmtId="166" fontId="0" fillId="0" borderId="17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Border="1" applyAlignment="1">
      <alignment/>
    </xf>
    <xf numFmtId="0" fontId="9" fillId="0" borderId="0" xfId="0" applyFont="1" applyAlignment="1">
      <alignment/>
    </xf>
    <xf numFmtId="0" fontId="10" fillId="33" borderId="15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7" fillId="0" borderId="16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1" fillId="0" borderId="22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23" xfId="0" applyFont="1" applyBorder="1" applyAlignment="1">
      <alignment/>
    </xf>
    <xf numFmtId="3" fontId="2" fillId="0" borderId="24" xfId="0" applyNumberFormat="1" applyFont="1" applyBorder="1" applyAlignment="1">
      <alignment/>
    </xf>
    <xf numFmtId="10" fontId="0" fillId="0" borderId="17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0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166" fontId="0" fillId="0" borderId="16" xfId="0" applyNumberForma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10" fontId="0" fillId="0" borderId="16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7" xfId="0" applyNumberForma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20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3" fillId="0" borderId="0" xfId="0" applyFont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6" fontId="10" fillId="0" borderId="16" xfId="0" applyNumberFormat="1" applyFont="1" applyBorder="1" applyAlignment="1">
      <alignment horizontal="center"/>
    </xf>
    <xf numFmtId="10" fontId="10" fillId="0" borderId="17" xfId="0" applyNumberFormat="1" applyFont="1" applyBorder="1" applyAlignment="1">
      <alignment horizontal="center"/>
    </xf>
    <xf numFmtId="166" fontId="10" fillId="0" borderId="17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10" fontId="10" fillId="0" borderId="16" xfId="0" applyNumberFormat="1" applyFont="1" applyBorder="1" applyAlignment="1">
      <alignment/>
    </xf>
    <xf numFmtId="0" fontId="25" fillId="0" borderId="28" xfId="0" applyFont="1" applyBorder="1" applyAlignment="1">
      <alignment/>
    </xf>
    <xf numFmtId="3" fontId="26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2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13" fillId="0" borderId="30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1" xfId="0" applyFont="1" applyBorder="1" applyAlignment="1">
      <alignment/>
    </xf>
    <xf numFmtId="3" fontId="11" fillId="0" borderId="32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0" fontId="1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0" fontId="0" fillId="0" borderId="16" xfId="0" applyNumberFormat="1" applyBorder="1" applyAlignment="1">
      <alignment vertical="center" wrapText="1"/>
    </xf>
    <xf numFmtId="3" fontId="0" fillId="0" borderId="16" xfId="0" applyNumberForma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5" fontId="16" fillId="34" borderId="16" xfId="0" applyNumberFormat="1" applyFont="1" applyFill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20" fillId="0" borderId="0" xfId="0" applyFont="1" applyAlignment="1">
      <alignment horizontal="right"/>
    </xf>
    <xf numFmtId="165" fontId="17" fillId="0" borderId="16" xfId="0" applyNumberFormat="1" applyFont="1" applyBorder="1" applyAlignment="1">
      <alignment horizontal="center"/>
    </xf>
    <xf numFmtId="166" fontId="17" fillId="0" borderId="16" xfId="0" applyNumberFormat="1" applyFont="1" applyBorder="1" applyAlignment="1">
      <alignment horizontal="right"/>
    </xf>
    <xf numFmtId="3" fontId="17" fillId="0" borderId="16" xfId="0" applyNumberFormat="1" applyFont="1" applyBorder="1" applyAlignment="1">
      <alignment horizontal="right"/>
    </xf>
    <xf numFmtId="3" fontId="17" fillId="0" borderId="16" xfId="0" applyNumberFormat="1" applyFont="1" applyBorder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10" fillId="0" borderId="17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21">
      <selection activeCell="C45" sqref="C45"/>
    </sheetView>
  </sheetViews>
  <sheetFormatPr defaultColWidth="9.140625" defaultRowHeight="12.75"/>
  <cols>
    <col min="1" max="10" width="4.7109375" style="0" customWidth="1"/>
    <col min="11" max="11" width="5.7109375" style="0" customWidth="1"/>
    <col min="12" max="17" width="4.7109375" style="0" customWidth="1"/>
    <col min="18" max="20" width="3.7109375" style="0" customWidth="1"/>
  </cols>
  <sheetData>
    <row r="1" spans="1:20" ht="18.75" thickBot="1">
      <c r="A1" s="99">
        <v>2</v>
      </c>
      <c r="B1" s="100">
        <v>3</v>
      </c>
      <c r="C1" s="100">
        <v>5</v>
      </c>
      <c r="D1" s="100">
        <v>9</v>
      </c>
      <c r="E1" s="100">
        <v>9</v>
      </c>
      <c r="F1" s="100">
        <v>7</v>
      </c>
      <c r="G1" s="100">
        <v>1</v>
      </c>
      <c r="H1" s="101">
        <v>4</v>
      </c>
      <c r="I1" s="99">
        <v>8</v>
      </c>
      <c r="J1" s="100">
        <v>4</v>
      </c>
      <c r="K1" s="100">
        <v>1</v>
      </c>
      <c r="L1" s="101">
        <v>2</v>
      </c>
      <c r="M1" s="99">
        <v>5</v>
      </c>
      <c r="N1" s="100">
        <v>7</v>
      </c>
      <c r="O1" s="101">
        <v>2</v>
      </c>
      <c r="P1" s="99">
        <v>1</v>
      </c>
      <c r="Q1" s="101">
        <v>3</v>
      </c>
      <c r="R1" s="102"/>
      <c r="S1" s="102"/>
      <c r="T1" s="102"/>
    </row>
    <row r="2" spans="1:20" ht="12.75">
      <c r="A2" s="103" t="s">
        <v>220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2"/>
      <c r="S2" s="102"/>
      <c r="T2" s="102"/>
    </row>
    <row r="3" spans="1:20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0" ht="12.75">
      <c r="A4" s="102" t="s">
        <v>260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ht="12.7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</row>
    <row r="6" spans="1:20" ht="12.7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</row>
    <row r="7" spans="1:20" ht="12.7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</row>
    <row r="8" spans="1:20" ht="12.7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</row>
    <row r="9" spans="1:20" ht="20.25">
      <c r="A9" s="104"/>
      <c r="B9" s="124" t="s">
        <v>261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2"/>
      <c r="T9" s="102"/>
    </row>
    <row r="10" spans="1:20" ht="12.7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</row>
    <row r="11" spans="1:20" ht="12.7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</row>
    <row r="12" spans="1:20" ht="12.7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</row>
    <row r="13" spans="1:20" ht="15">
      <c r="A13" s="104"/>
      <c r="B13" s="105" t="s">
        <v>262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 t="s">
        <v>221</v>
      </c>
      <c r="N13" s="104"/>
      <c r="O13" s="104"/>
      <c r="P13" s="104"/>
      <c r="Q13" s="104"/>
      <c r="R13" s="104"/>
      <c r="S13" s="102"/>
      <c r="T13" s="102"/>
    </row>
    <row r="14" spans="1:20" ht="12.7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</row>
    <row r="15" spans="1:20" ht="12.7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</row>
    <row r="16" spans="1:20" ht="12.7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</row>
    <row r="17" spans="1:20" ht="12.7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1:20" ht="12.75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</row>
    <row r="19" spans="1:20" ht="15">
      <c r="A19" s="106" t="s">
        <v>254</v>
      </c>
      <c r="B19" s="107"/>
      <c r="C19" s="107"/>
      <c r="D19" s="107"/>
      <c r="E19" s="107"/>
      <c r="F19" s="107"/>
      <c r="G19" s="108"/>
      <c r="H19" s="108"/>
      <c r="I19" s="108"/>
      <c r="J19" s="108"/>
      <c r="K19" s="108"/>
      <c r="L19" s="108"/>
      <c r="M19" s="108"/>
      <c r="N19" s="108"/>
      <c r="O19" s="103"/>
      <c r="P19" s="103"/>
      <c r="Q19" s="103"/>
      <c r="R19" s="103"/>
      <c r="S19" s="103"/>
      <c r="T19" s="103"/>
    </row>
    <row r="20" spans="1:20" ht="12.7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</row>
    <row r="21" spans="1:20" ht="12.7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</row>
    <row r="22" spans="1:20" ht="27.75">
      <c r="A22" s="109" t="s">
        <v>251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</row>
    <row r="23" spans="1:20" ht="12.75">
      <c r="A23" s="102"/>
      <c r="B23" s="102"/>
      <c r="C23" s="102"/>
      <c r="D23" s="102"/>
      <c r="E23" s="102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02"/>
      <c r="Q23" s="102"/>
      <c r="R23" s="102"/>
      <c r="S23" s="102"/>
      <c r="T23" s="102"/>
    </row>
    <row r="24" spans="1:20" ht="12.7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</row>
    <row r="25" spans="1:20" ht="12.7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</row>
    <row r="26" spans="1:20" ht="12.75">
      <c r="A26" s="156" t="s">
        <v>222</v>
      </c>
      <c r="B26" s="156"/>
      <c r="C26" s="156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</row>
    <row r="27" spans="4:20" ht="12.75"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</row>
    <row r="28" spans="1:20" ht="12.75">
      <c r="A28" s="155" t="s">
        <v>223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02"/>
      <c r="M28" s="102"/>
      <c r="N28" s="102"/>
      <c r="O28" s="102"/>
      <c r="P28" s="102"/>
      <c r="Q28" s="102"/>
      <c r="R28" s="102"/>
      <c r="S28" s="102"/>
      <c r="T28" s="102"/>
    </row>
    <row r="29" spans="1:20" ht="12.75">
      <c r="A29" s="155" t="s">
        <v>224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1:20" ht="12.75">
      <c r="A30" s="155" t="s">
        <v>225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02"/>
      <c r="M30" s="102"/>
      <c r="N30" s="102"/>
      <c r="O30" s="102"/>
      <c r="P30" s="102"/>
      <c r="Q30" s="102"/>
      <c r="R30" s="102"/>
      <c r="S30" s="102"/>
      <c r="T30" s="102"/>
    </row>
    <row r="31" spans="1:20" ht="12.75">
      <c r="A31" s="155" t="s">
        <v>237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02"/>
      <c r="M31" s="102"/>
      <c r="N31" s="102"/>
      <c r="O31" s="102"/>
      <c r="P31" s="102"/>
      <c r="Q31" s="102"/>
      <c r="R31" s="102"/>
      <c r="S31" s="102"/>
      <c r="T31" s="102"/>
    </row>
    <row r="32" spans="1:20" ht="12.75">
      <c r="A32" s="112" t="s">
        <v>226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02"/>
      <c r="M32" s="102"/>
      <c r="N32" s="102"/>
      <c r="O32" s="102"/>
      <c r="P32" s="102"/>
      <c r="Q32" s="102"/>
      <c r="R32" s="102"/>
      <c r="S32" s="102"/>
      <c r="T32" s="102"/>
    </row>
    <row r="33" spans="1:20" ht="12.75">
      <c r="A33" s="112" t="s">
        <v>227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02"/>
      <c r="M33" s="102"/>
      <c r="N33" s="102"/>
      <c r="O33" s="102"/>
      <c r="P33" s="102"/>
      <c r="Q33" s="102"/>
      <c r="R33" s="102"/>
      <c r="S33" s="102"/>
      <c r="T33" s="102"/>
    </row>
    <row r="34" spans="1:20" ht="12.75">
      <c r="A34" s="112" t="s">
        <v>228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02"/>
      <c r="M34" s="102"/>
      <c r="N34" s="102"/>
      <c r="O34" s="102"/>
      <c r="P34" s="102"/>
      <c r="Q34" s="102"/>
      <c r="R34" s="102"/>
      <c r="S34" s="102"/>
      <c r="T34" s="102"/>
    </row>
    <row r="35" spans="1:20" ht="12.75">
      <c r="A35" s="112" t="s">
        <v>229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02"/>
      <c r="M35" s="102"/>
      <c r="N35" s="102"/>
      <c r="O35" s="102"/>
      <c r="P35" s="102"/>
      <c r="Q35" s="102"/>
      <c r="R35" s="102"/>
      <c r="S35" s="102"/>
      <c r="T35" s="102"/>
    </row>
    <row r="36" spans="1:20" ht="12.75">
      <c r="A36" s="112" t="s">
        <v>230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3"/>
      <c r="M36" s="113"/>
      <c r="N36" s="102"/>
      <c r="O36" s="102"/>
      <c r="P36" s="102"/>
      <c r="Q36" s="102"/>
      <c r="R36" s="102"/>
      <c r="S36" s="102"/>
      <c r="T36" s="102"/>
    </row>
    <row r="37" spans="1:20" ht="12.75">
      <c r="A37" s="155" t="s">
        <v>231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7"/>
      <c r="M37" s="157"/>
      <c r="N37" s="102"/>
      <c r="O37" s="102"/>
      <c r="P37" s="102"/>
      <c r="Q37" s="102"/>
      <c r="R37" s="102"/>
      <c r="S37" s="102"/>
      <c r="T37" s="102"/>
    </row>
    <row r="38" spans="1:20" ht="12.75">
      <c r="A38" s="155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7"/>
      <c r="M38" s="157"/>
      <c r="N38" s="102"/>
      <c r="O38" s="102"/>
      <c r="P38" s="102"/>
      <c r="Q38" s="102"/>
      <c r="R38" s="102"/>
      <c r="S38" s="102"/>
      <c r="T38" s="102"/>
    </row>
    <row r="39" spans="1:20" ht="12.7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</row>
    <row r="40" spans="1:20" ht="12.7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</row>
    <row r="41" spans="1:20" ht="12.7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</row>
    <row r="42" spans="1:20" ht="12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</row>
    <row r="43" spans="1:20" ht="12.7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</row>
    <row r="44" spans="1:18" ht="12.75">
      <c r="A44" s="102" t="s">
        <v>232</v>
      </c>
      <c r="B44" s="102"/>
      <c r="C44" s="108" t="s">
        <v>263</v>
      </c>
      <c r="D44" s="108"/>
      <c r="E44" s="108"/>
      <c r="F44" s="108"/>
      <c r="G44" s="108"/>
      <c r="H44" s="108"/>
      <c r="I44" s="110"/>
      <c r="J44" s="102"/>
      <c r="K44" s="102"/>
      <c r="L44" s="104"/>
      <c r="M44" s="104"/>
      <c r="N44" s="104"/>
      <c r="O44" s="104"/>
      <c r="P44" s="104"/>
      <c r="Q44" s="104"/>
      <c r="R44" s="104"/>
    </row>
    <row r="45" spans="1:18" ht="12.7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3" t="s">
        <v>233</v>
      </c>
      <c r="M45" s="103"/>
      <c r="N45" s="103"/>
      <c r="O45" s="103"/>
      <c r="P45" s="103"/>
      <c r="Q45" s="103"/>
      <c r="R45" s="103"/>
    </row>
    <row r="46" spans="1:20" ht="12.7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3" t="s">
        <v>252</v>
      </c>
      <c r="M46" s="103"/>
      <c r="N46" s="150"/>
      <c r="O46" s="103"/>
      <c r="P46" s="103"/>
      <c r="Q46" s="103"/>
      <c r="R46" s="103"/>
      <c r="S46" s="103"/>
      <c r="T46" s="103"/>
    </row>
    <row r="47" spans="1:20" ht="12.7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</row>
    <row r="48" spans="1:20" ht="12.7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</row>
    <row r="49" spans="1:20" ht="15">
      <c r="A49" s="102"/>
      <c r="B49" s="102"/>
      <c r="C49" s="102"/>
      <c r="D49" s="102"/>
      <c r="E49" s="102"/>
      <c r="F49" s="102"/>
      <c r="G49" s="102"/>
      <c r="H49" s="102"/>
      <c r="I49" s="102"/>
      <c r="J49" s="114" t="s">
        <v>234</v>
      </c>
      <c r="K49" s="102"/>
      <c r="L49" s="102"/>
      <c r="M49" s="102"/>
      <c r="N49" s="102"/>
      <c r="O49" s="102"/>
      <c r="P49" s="102"/>
      <c r="Q49" s="102"/>
      <c r="R49" s="102"/>
      <c r="S49" s="102"/>
      <c r="T49" s="102"/>
    </row>
    <row r="50" spans="1:20" ht="12.7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</row>
    <row r="51" spans="1:20" ht="12.7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</row>
    <row r="52" spans="1:20" ht="12.7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</row>
    <row r="53" spans="1:20" ht="12.7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</row>
    <row r="54" spans="1:20" ht="12.7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</row>
  </sheetData>
  <sheetProtection/>
  <mergeCells count="7">
    <mergeCell ref="A37:M37"/>
    <mergeCell ref="A38:M38"/>
    <mergeCell ref="A26:C26"/>
    <mergeCell ref="A28:K28"/>
    <mergeCell ref="A29:K29"/>
    <mergeCell ref="A30:K30"/>
    <mergeCell ref="A31:K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30">
      <selection activeCell="E53" sqref="E53"/>
    </sheetView>
  </sheetViews>
  <sheetFormatPr defaultColWidth="9.28125" defaultRowHeight="12.75"/>
  <cols>
    <col min="1" max="1" width="4.7109375" style="1" bestFit="1" customWidth="1"/>
    <col min="2" max="2" width="58.00390625" style="1" bestFit="1" customWidth="1"/>
    <col min="3" max="3" width="11.28125" style="1" customWidth="1"/>
    <col min="4" max="4" width="13.57421875" style="1" customWidth="1"/>
    <col min="5" max="5" width="11.7109375" style="1" bestFit="1" customWidth="1"/>
    <col min="6" max="16384" width="9.28125" style="1" customWidth="1"/>
  </cols>
  <sheetData>
    <row r="1" spans="1:5" ht="15">
      <c r="A1" s="53"/>
      <c r="B1" s="53" t="s">
        <v>171</v>
      </c>
      <c r="C1" s="160"/>
      <c r="D1" s="160"/>
      <c r="E1" s="53" t="str">
        <f>+előlap!A4</f>
        <v>Adószám: 23599714-2-13</v>
      </c>
    </row>
    <row r="2" spans="1:3" ht="15">
      <c r="A2" s="53"/>
      <c r="C2" s="54"/>
    </row>
    <row r="3" spans="1:5" ht="15.75">
      <c r="A3" s="162" t="str">
        <f>+előlap!B9</f>
        <v>Magyar  Alkotóművészeti Közhasznú Nonprofit Kft.</v>
      </c>
      <c r="B3" s="162"/>
      <c r="C3" s="162"/>
      <c r="D3" s="162"/>
      <c r="E3" s="162"/>
    </row>
    <row r="4" spans="1:5" ht="15">
      <c r="A4" s="163" t="s">
        <v>255</v>
      </c>
      <c r="B4" s="163"/>
      <c r="C4" s="163"/>
      <c r="D4" s="163"/>
      <c r="E4" s="163"/>
    </row>
    <row r="5" spans="1:5" ht="12.75">
      <c r="A5" s="161" t="s">
        <v>172</v>
      </c>
      <c r="B5" s="161"/>
      <c r="C5" s="161"/>
      <c r="D5" s="161"/>
      <c r="E5" s="161"/>
    </row>
    <row r="6" spans="1:5" ht="12.75">
      <c r="A6" s="161" t="s">
        <v>173</v>
      </c>
      <c r="B6" s="161"/>
      <c r="C6" s="161"/>
      <c r="D6" s="161"/>
      <c r="E6" s="161"/>
    </row>
    <row r="7" spans="1:5" ht="12.75">
      <c r="A7" s="161" t="s">
        <v>174</v>
      </c>
      <c r="B7" s="161"/>
      <c r="C7" s="161"/>
      <c r="D7" s="161"/>
      <c r="E7" s="161"/>
    </row>
    <row r="8" ht="13.5" thickBot="1">
      <c r="E8" s="55" t="s">
        <v>175</v>
      </c>
    </row>
    <row r="9" spans="1:5" ht="12.75">
      <c r="A9" s="56" t="s">
        <v>176</v>
      </c>
      <c r="B9" s="57" t="s">
        <v>7</v>
      </c>
      <c r="C9" s="57" t="s">
        <v>3</v>
      </c>
      <c r="D9" s="57" t="s">
        <v>4</v>
      </c>
      <c r="E9" s="57" t="s">
        <v>5</v>
      </c>
    </row>
    <row r="10" spans="1:5" ht="12.75">
      <c r="A10" s="58" t="s">
        <v>177</v>
      </c>
      <c r="B10" s="59"/>
      <c r="C10" s="60">
        <v>2010</v>
      </c>
      <c r="D10" s="60" t="s">
        <v>178</v>
      </c>
      <c r="E10" s="60">
        <v>2011</v>
      </c>
    </row>
    <row r="11" spans="1:5" ht="13.5" thickBot="1">
      <c r="A11" s="61" t="s">
        <v>179</v>
      </c>
      <c r="B11" s="61" t="s">
        <v>180</v>
      </c>
      <c r="C11" s="61" t="s">
        <v>181</v>
      </c>
      <c r="D11" s="61" t="s">
        <v>182</v>
      </c>
      <c r="E11" s="61" t="s">
        <v>183</v>
      </c>
    </row>
    <row r="12" spans="1:5" ht="16.5" thickBot="1">
      <c r="A12" s="62" t="s">
        <v>184</v>
      </c>
      <c r="B12" s="63" t="s">
        <v>185</v>
      </c>
      <c r="C12" s="64">
        <f>C13+C14+C15</f>
        <v>0</v>
      </c>
      <c r="D12" s="65"/>
      <c r="E12" s="64">
        <f>E13+E14+E15</f>
        <v>0</v>
      </c>
    </row>
    <row r="13" spans="1:5" ht="15">
      <c r="A13" s="66" t="s">
        <v>186</v>
      </c>
      <c r="B13" s="67" t="s">
        <v>187</v>
      </c>
      <c r="C13" s="68">
        <v>0</v>
      </c>
      <c r="D13" s="69"/>
      <c r="E13" s="68">
        <v>0</v>
      </c>
    </row>
    <row r="14" spans="1:5" ht="15">
      <c r="A14" s="70" t="s">
        <v>188</v>
      </c>
      <c r="B14" s="71" t="s">
        <v>189</v>
      </c>
      <c r="C14" s="72">
        <v>0</v>
      </c>
      <c r="D14" s="73"/>
      <c r="E14" s="72">
        <v>0</v>
      </c>
    </row>
    <row r="15" spans="1:5" ht="15.75" thickBot="1">
      <c r="A15" s="70" t="s">
        <v>190</v>
      </c>
      <c r="B15" s="71" t="s">
        <v>191</v>
      </c>
      <c r="C15" s="72">
        <v>0</v>
      </c>
      <c r="D15" s="73"/>
      <c r="E15" s="72">
        <v>0</v>
      </c>
    </row>
    <row r="16" spans="1:5" ht="16.5" thickBot="1">
      <c r="A16" s="62" t="s">
        <v>192</v>
      </c>
      <c r="B16" s="63" t="s">
        <v>193</v>
      </c>
      <c r="C16" s="64">
        <f>C17+C18+C19+C20</f>
        <v>0</v>
      </c>
      <c r="D16" s="65"/>
      <c r="E16" s="64">
        <f>E17+E18+E19+E20</f>
        <v>170500</v>
      </c>
    </row>
    <row r="17" spans="1:5" ht="15">
      <c r="A17" s="74" t="s">
        <v>194</v>
      </c>
      <c r="B17" s="75" t="s">
        <v>195</v>
      </c>
      <c r="C17" s="76">
        <v>0</v>
      </c>
      <c r="D17" s="77"/>
      <c r="E17" s="76">
        <v>0</v>
      </c>
    </row>
    <row r="18" spans="1:5" ht="15">
      <c r="A18" s="70" t="s">
        <v>196</v>
      </c>
      <c r="B18" s="71" t="s">
        <v>197</v>
      </c>
      <c r="C18" s="72"/>
      <c r="D18" s="73"/>
      <c r="E18" s="72">
        <v>170000</v>
      </c>
    </row>
    <row r="19" spans="1:5" ht="15">
      <c r="A19" s="66" t="s">
        <v>198</v>
      </c>
      <c r="B19" s="67" t="s">
        <v>199</v>
      </c>
      <c r="C19" s="68">
        <v>0</v>
      </c>
      <c r="D19" s="69"/>
      <c r="E19" s="68">
        <v>0</v>
      </c>
    </row>
    <row r="20" spans="1:5" ht="15">
      <c r="A20" s="70" t="s">
        <v>200</v>
      </c>
      <c r="B20" s="71" t="s">
        <v>201</v>
      </c>
      <c r="C20" s="72">
        <v>0</v>
      </c>
      <c r="D20" s="73"/>
      <c r="E20" s="72">
        <v>500</v>
      </c>
    </row>
    <row r="21" spans="1:5" ht="15" customHeight="1" thickBot="1">
      <c r="A21" s="78"/>
      <c r="B21" s="78"/>
      <c r="C21" s="78"/>
      <c r="D21" s="78"/>
      <c r="E21" s="78"/>
    </row>
    <row r="22" spans="1:5" ht="15" customHeight="1" thickBot="1">
      <c r="A22" s="79" t="s">
        <v>32</v>
      </c>
      <c r="B22" s="63" t="s">
        <v>202</v>
      </c>
      <c r="C22" s="64">
        <f>C12+C16</f>
        <v>0</v>
      </c>
      <c r="D22" s="65"/>
      <c r="E22" s="64">
        <f>E12+E16</f>
        <v>170500</v>
      </c>
    </row>
    <row r="26" ht="15" customHeight="1"/>
    <row r="27" spans="2:4" ht="41.25" customHeight="1">
      <c r="B27" t="str">
        <f>+előlap!C44</f>
        <v>Budapest, 2012. május 15.</v>
      </c>
      <c r="C27" s="1" t="s">
        <v>203</v>
      </c>
      <c r="D27" s="1" t="s">
        <v>204</v>
      </c>
    </row>
    <row r="28" spans="4:5" ht="40.5" customHeight="1">
      <c r="D28" s="158" t="s">
        <v>239</v>
      </c>
      <c r="E28" s="159"/>
    </row>
    <row r="29" spans="1:5" ht="17.25" customHeight="1">
      <c r="A29" s="53"/>
      <c r="B29" s="53" t="s">
        <v>171</v>
      </c>
      <c r="C29" s="160"/>
      <c r="D29" s="160"/>
      <c r="E29" s="53" t="str">
        <f>+előlap!A4</f>
        <v>Adószám: 23599714-2-13</v>
      </c>
    </row>
    <row r="30" spans="1:3" ht="15.75" customHeight="1">
      <c r="A30" s="53"/>
      <c r="C30" s="54"/>
    </row>
    <row r="31" spans="1:5" ht="15.75">
      <c r="A31" s="162" t="str">
        <f>+előlap!B9</f>
        <v>Magyar  Alkotóművészeti Közhasznú Nonprofit Kft.</v>
      </c>
      <c r="B31" s="162"/>
      <c r="C31" s="162"/>
      <c r="D31" s="162"/>
      <c r="E31" s="162"/>
    </row>
    <row r="32" spans="1:5" ht="15">
      <c r="A32" s="163" t="str">
        <f>+A4</f>
        <v>2011. 01. 01. - 2011. 12. 31.</v>
      </c>
      <c r="B32" s="163"/>
      <c r="C32" s="163"/>
      <c r="D32" s="163"/>
      <c r="E32" s="163"/>
    </row>
    <row r="33" spans="1:5" ht="12.75">
      <c r="A33" s="161" t="s">
        <v>172</v>
      </c>
      <c r="B33" s="161"/>
      <c r="C33" s="161"/>
      <c r="D33" s="161"/>
      <c r="E33" s="161"/>
    </row>
    <row r="34" spans="1:5" ht="12.75">
      <c r="A34" s="161" t="s">
        <v>205</v>
      </c>
      <c r="B34" s="161"/>
      <c r="C34" s="161"/>
      <c r="D34" s="161"/>
      <c r="E34" s="161"/>
    </row>
    <row r="35" spans="1:5" ht="12.75">
      <c r="A35" s="161" t="s">
        <v>174</v>
      </c>
      <c r="B35" s="161"/>
      <c r="C35" s="161"/>
      <c r="D35" s="161"/>
      <c r="E35" s="161"/>
    </row>
    <row r="37" ht="13.5" thickBot="1">
      <c r="E37" s="55" t="s">
        <v>175</v>
      </c>
    </row>
    <row r="38" spans="1:5" ht="17.25" customHeight="1">
      <c r="A38" s="56" t="s">
        <v>176</v>
      </c>
      <c r="B38" s="57" t="s">
        <v>7</v>
      </c>
      <c r="C38" s="57" t="s">
        <v>3</v>
      </c>
      <c r="D38" s="57" t="s">
        <v>4</v>
      </c>
      <c r="E38" s="57" t="s">
        <v>5</v>
      </c>
    </row>
    <row r="39" spans="1:5" ht="12.75">
      <c r="A39" s="58" t="s">
        <v>177</v>
      </c>
      <c r="B39" s="59"/>
      <c r="C39" s="60">
        <v>2009</v>
      </c>
      <c r="D39" s="60" t="s">
        <v>178</v>
      </c>
      <c r="E39" s="60">
        <v>2010</v>
      </c>
    </row>
    <row r="40" spans="1:5" ht="15" customHeight="1" thickBot="1">
      <c r="A40" s="61" t="s">
        <v>179</v>
      </c>
      <c r="B40" s="61" t="s">
        <v>180</v>
      </c>
      <c r="C40" s="61" t="s">
        <v>181</v>
      </c>
      <c r="D40" s="61" t="s">
        <v>182</v>
      </c>
      <c r="E40" s="61" t="s">
        <v>183</v>
      </c>
    </row>
    <row r="41" spans="1:5" ht="15" customHeight="1" thickBot="1">
      <c r="A41" s="62" t="s">
        <v>34</v>
      </c>
      <c r="B41" s="63" t="s">
        <v>206</v>
      </c>
      <c r="C41" s="64">
        <f>C42+C43+C44+C45+C47+C46</f>
        <v>0</v>
      </c>
      <c r="D41" s="65"/>
      <c r="E41" s="64">
        <f>E42+E43+E44+E45+E47+E46</f>
        <v>500</v>
      </c>
    </row>
    <row r="42" spans="1:5" ht="15">
      <c r="A42" s="66" t="s">
        <v>36</v>
      </c>
      <c r="B42" s="67" t="s">
        <v>207</v>
      </c>
      <c r="C42" s="68">
        <v>0</v>
      </c>
      <c r="D42" s="69"/>
      <c r="E42" s="68">
        <v>500</v>
      </c>
    </row>
    <row r="43" spans="1:5" ht="15">
      <c r="A43" s="70" t="s">
        <v>38</v>
      </c>
      <c r="B43" s="71" t="s">
        <v>208</v>
      </c>
      <c r="C43" s="72"/>
      <c r="D43" s="73"/>
      <c r="E43" s="72"/>
    </row>
    <row r="44" spans="1:5" ht="15">
      <c r="A44" s="80" t="s">
        <v>40</v>
      </c>
      <c r="B44" s="81" t="s">
        <v>209</v>
      </c>
      <c r="C44" s="82"/>
      <c r="D44" s="83"/>
      <c r="E44" s="82"/>
    </row>
    <row r="45" spans="1:5" ht="15">
      <c r="A45" s="70" t="s">
        <v>41</v>
      </c>
      <c r="B45" s="73" t="s">
        <v>210</v>
      </c>
      <c r="C45" s="72">
        <v>0</v>
      </c>
      <c r="D45" s="73"/>
      <c r="E45" s="72">
        <v>0</v>
      </c>
    </row>
    <row r="46" spans="1:5" ht="15">
      <c r="A46" s="70" t="s">
        <v>42</v>
      </c>
      <c r="B46" s="73" t="s">
        <v>211</v>
      </c>
      <c r="C46" s="72">
        <v>0</v>
      </c>
      <c r="D46" s="73"/>
      <c r="E46" s="72">
        <v>0</v>
      </c>
    </row>
    <row r="47" spans="1:5" ht="16.5" thickBot="1">
      <c r="A47" s="74" t="s">
        <v>44</v>
      </c>
      <c r="B47" s="84" t="s">
        <v>212</v>
      </c>
      <c r="C47" s="76">
        <v>0</v>
      </c>
      <c r="D47" s="77"/>
      <c r="E47" s="76">
        <v>0</v>
      </c>
    </row>
    <row r="48" spans="1:5" ht="16.5" thickBot="1">
      <c r="A48" s="62" t="s">
        <v>46</v>
      </c>
      <c r="B48" s="63" t="s">
        <v>213</v>
      </c>
      <c r="C48" s="64">
        <v>0</v>
      </c>
      <c r="D48" s="65"/>
      <c r="E48" s="85">
        <v>0</v>
      </c>
    </row>
    <row r="49" spans="1:5" ht="16.5" thickBot="1">
      <c r="A49" s="62" t="s">
        <v>48</v>
      </c>
      <c r="B49" s="63" t="s">
        <v>214</v>
      </c>
      <c r="C49" s="64">
        <f>SUM(C50:C51)</f>
        <v>0</v>
      </c>
      <c r="D49" s="65"/>
      <c r="E49" s="64">
        <f>SUM(E50:E51)</f>
        <v>170000</v>
      </c>
    </row>
    <row r="50" spans="1:5" ht="15">
      <c r="A50" s="74" t="s">
        <v>50</v>
      </c>
      <c r="B50" s="75" t="s">
        <v>215</v>
      </c>
      <c r="C50" s="76">
        <v>0</v>
      </c>
      <c r="D50" s="77"/>
      <c r="E50" s="76">
        <v>0</v>
      </c>
    </row>
    <row r="51" spans="1:5" ht="15">
      <c r="A51" s="70" t="s">
        <v>52</v>
      </c>
      <c r="B51" s="71" t="s">
        <v>216</v>
      </c>
      <c r="C51" s="72">
        <v>0</v>
      </c>
      <c r="D51" s="73"/>
      <c r="E51" s="72">
        <v>170000</v>
      </c>
    </row>
    <row r="52" spans="1:5" ht="13.5" thickBot="1">
      <c r="A52" s="78"/>
      <c r="B52" s="78"/>
      <c r="C52" s="78"/>
      <c r="D52" s="78"/>
      <c r="E52" s="78"/>
    </row>
    <row r="53" spans="1:5" ht="16.5" thickBot="1">
      <c r="A53" s="62" t="s">
        <v>54</v>
      </c>
      <c r="B53" s="63" t="s">
        <v>217</v>
      </c>
      <c r="C53" s="64">
        <f>C41+C47+C49+C48</f>
        <v>0</v>
      </c>
      <c r="D53" s="65"/>
      <c r="E53" s="64">
        <f>E41+E47+E49+E48</f>
        <v>170500</v>
      </c>
    </row>
    <row r="58" spans="2:4" ht="12.75">
      <c r="B58" t="str">
        <f>+B27</f>
        <v>Budapest, 2012. május 15.</v>
      </c>
      <c r="C58" s="1" t="s">
        <v>203</v>
      </c>
      <c r="D58" s="1" t="s">
        <v>204</v>
      </c>
    </row>
    <row r="59" spans="4:5" ht="12.75">
      <c r="D59" s="161" t="str">
        <f>+D28</f>
        <v>képviselő</v>
      </c>
      <c r="E59" s="161"/>
    </row>
    <row r="62" ht="39.75" customHeight="1"/>
    <row r="63" ht="39.75" customHeight="1"/>
    <row r="64" ht="39.75" customHeight="1"/>
  </sheetData>
  <sheetProtection/>
  <mergeCells count="14">
    <mergeCell ref="C1:D1"/>
    <mergeCell ref="A3:E3"/>
    <mergeCell ref="A4:E4"/>
    <mergeCell ref="A5:E5"/>
    <mergeCell ref="A6:E6"/>
    <mergeCell ref="A7:E7"/>
    <mergeCell ref="D28:E28"/>
    <mergeCell ref="C29:D29"/>
    <mergeCell ref="A35:E35"/>
    <mergeCell ref="D59:E59"/>
    <mergeCell ref="A31:E31"/>
    <mergeCell ref="A32:E32"/>
    <mergeCell ref="A33:E33"/>
    <mergeCell ref="A34:E3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zoomScaleSheetLayoutView="100" zoomScalePageLayoutView="0" workbookViewId="0" topLeftCell="A1">
      <selection activeCell="E2" sqref="E2"/>
    </sheetView>
  </sheetViews>
  <sheetFormatPr defaultColWidth="12.140625" defaultRowHeight="12.75"/>
  <cols>
    <col min="1" max="1" width="3.8515625" style="1" customWidth="1"/>
    <col min="2" max="2" width="56.8515625" style="1" bestFit="1" customWidth="1"/>
    <col min="3" max="3" width="17.00390625" style="1" bestFit="1" customWidth="1"/>
    <col min="4" max="4" width="9.57421875" style="1" bestFit="1" customWidth="1"/>
    <col min="5" max="5" width="9.421875" style="1" bestFit="1" customWidth="1"/>
    <col min="6" max="16384" width="12.140625" style="1" customWidth="1"/>
  </cols>
  <sheetData>
    <row r="1" spans="1:4" ht="12.75" customHeight="1">
      <c r="A1" s="2"/>
      <c r="B1" s="2" t="s">
        <v>0</v>
      </c>
      <c r="C1" s="165"/>
      <c r="D1" s="165"/>
    </row>
    <row r="2" spans="1:3" ht="12.75" customHeight="1">
      <c r="A2" s="2"/>
      <c r="B2" s="2" t="str">
        <f>+előlap!A4</f>
        <v>Adószám: 23599714-2-13</v>
      </c>
      <c r="C2" s="3"/>
    </row>
    <row r="3" ht="13.5" customHeight="1">
      <c r="A3" s="4"/>
    </row>
    <row r="4" ht="15" customHeight="1">
      <c r="A4" s="4"/>
    </row>
    <row r="5" spans="1:5" ht="14.25" customHeight="1">
      <c r="A5" s="164" t="str">
        <f>+előlap!B9</f>
        <v>Magyar  Alkotóművészeti Közhasznú Nonprofit Kft.</v>
      </c>
      <c r="B5" s="164"/>
      <c r="C5" s="164"/>
      <c r="D5" s="164"/>
      <c r="E5" s="164"/>
    </row>
    <row r="6" spans="1:5" ht="15.75" customHeight="1">
      <c r="A6" s="164" t="str">
        <f>+'1. mérleg'!A4:E4</f>
        <v>2011. 01. 01. - 2011. 12. 31.</v>
      </c>
      <c r="B6" s="164"/>
      <c r="C6" s="164"/>
      <c r="D6" s="164"/>
      <c r="E6" s="164"/>
    </row>
    <row r="7" spans="1:5" ht="16.5">
      <c r="A7" s="164" t="s">
        <v>238</v>
      </c>
      <c r="B7" s="164"/>
      <c r="C7" s="164"/>
      <c r="D7" s="164"/>
      <c r="E7" s="164"/>
    </row>
    <row r="8" spans="1:5" ht="16.5">
      <c r="A8" s="164" t="s">
        <v>1</v>
      </c>
      <c r="B8" s="164"/>
      <c r="C8" s="164"/>
      <c r="D8" s="164"/>
      <c r="E8" s="5" t="s">
        <v>256</v>
      </c>
    </row>
    <row r="11" ht="12" customHeight="1">
      <c r="E11" s="6" t="s">
        <v>2</v>
      </c>
    </row>
    <row r="12" spans="1:5" ht="12.75">
      <c r="A12" s="7"/>
      <c r="B12" s="7"/>
      <c r="C12" s="8" t="s">
        <v>3</v>
      </c>
      <c r="D12" s="9" t="s">
        <v>4</v>
      </c>
      <c r="E12" s="10" t="s">
        <v>5</v>
      </c>
    </row>
    <row r="13" spans="1:5" ht="12.75">
      <c r="A13" s="11" t="s">
        <v>6</v>
      </c>
      <c r="B13" s="12" t="s">
        <v>7</v>
      </c>
      <c r="C13" s="13">
        <v>2010</v>
      </c>
      <c r="D13" s="14" t="s">
        <v>8</v>
      </c>
      <c r="E13" s="15">
        <v>2011</v>
      </c>
    </row>
    <row r="14" spans="1:5" ht="12.75">
      <c r="A14" s="16" t="s">
        <v>9</v>
      </c>
      <c r="B14" s="16" t="s">
        <v>10</v>
      </c>
      <c r="C14" s="16" t="s">
        <v>11</v>
      </c>
      <c r="D14" s="16" t="s">
        <v>12</v>
      </c>
      <c r="E14" s="16" t="s">
        <v>13</v>
      </c>
    </row>
    <row r="15" spans="1:5" ht="15.75">
      <c r="A15" s="17" t="s">
        <v>14</v>
      </c>
      <c r="B15" s="18" t="s">
        <v>15</v>
      </c>
      <c r="C15" s="125">
        <f>+C16+C26</f>
        <v>0</v>
      </c>
      <c r="D15" s="118"/>
      <c r="E15" s="125">
        <f>+E16+E26</f>
        <v>84972</v>
      </c>
    </row>
    <row r="16" spans="1:5" ht="15.75">
      <c r="A16" s="17" t="s">
        <v>16</v>
      </c>
      <c r="B16" s="20" t="s">
        <v>17</v>
      </c>
      <c r="C16" s="125">
        <f>C17+SUM(C22:C25)</f>
        <v>0</v>
      </c>
      <c r="D16" s="19"/>
      <c r="E16" s="125">
        <f>SUM(E22:E25)+E17</f>
        <v>84972</v>
      </c>
    </row>
    <row r="17" spans="1:5" ht="15">
      <c r="A17" s="17" t="s">
        <v>18</v>
      </c>
      <c r="B17" s="21" t="s">
        <v>19</v>
      </c>
      <c r="C17" s="19">
        <f>+C18+C19+C20+C21</f>
        <v>0</v>
      </c>
      <c r="D17" s="19"/>
      <c r="E17" s="19">
        <f>+E18+E19+E20+E21</f>
        <v>84972</v>
      </c>
    </row>
    <row r="18" spans="1:5" ht="15">
      <c r="A18" s="17" t="s">
        <v>20</v>
      </c>
      <c r="B18" s="21" t="s">
        <v>21</v>
      </c>
      <c r="C18" s="22"/>
      <c r="D18" s="19"/>
      <c r="E18" s="22"/>
    </row>
    <row r="19" spans="1:5" ht="15">
      <c r="A19" s="17" t="s">
        <v>22</v>
      </c>
      <c r="B19" s="21" t="s">
        <v>23</v>
      </c>
      <c r="C19" s="23">
        <v>0</v>
      </c>
      <c r="D19" s="19"/>
      <c r="E19" s="23">
        <v>84972</v>
      </c>
    </row>
    <row r="20" spans="1:5" ht="15">
      <c r="A20" s="17" t="s">
        <v>24</v>
      </c>
      <c r="B20" s="21" t="s">
        <v>25</v>
      </c>
      <c r="C20" s="23"/>
      <c r="D20" s="19"/>
      <c r="E20" s="23">
        <v>0</v>
      </c>
    </row>
    <row r="21" spans="1:5" ht="15">
      <c r="A21" s="17" t="s">
        <v>26</v>
      </c>
      <c r="B21" s="21" t="s">
        <v>27</v>
      </c>
      <c r="C21" s="119">
        <v>0</v>
      </c>
      <c r="D21" s="19"/>
      <c r="E21" s="23">
        <v>0</v>
      </c>
    </row>
    <row r="22" spans="1:5" ht="15">
      <c r="A22" s="17" t="s">
        <v>28</v>
      </c>
      <c r="B22" s="21" t="s">
        <v>29</v>
      </c>
      <c r="C22" s="19"/>
      <c r="D22" s="19"/>
      <c r="E22" s="19">
        <v>0</v>
      </c>
    </row>
    <row r="23" spans="1:5" ht="15">
      <c r="A23" s="17" t="s">
        <v>30</v>
      </c>
      <c r="B23" s="21" t="s">
        <v>31</v>
      </c>
      <c r="C23" s="19">
        <v>0</v>
      </c>
      <c r="D23" s="19"/>
      <c r="E23" s="19">
        <v>0</v>
      </c>
    </row>
    <row r="24" spans="1:5" ht="15">
      <c r="A24" s="17" t="s">
        <v>32</v>
      </c>
      <c r="B24" s="21" t="s">
        <v>33</v>
      </c>
      <c r="C24" s="19">
        <v>0</v>
      </c>
      <c r="D24" s="19"/>
      <c r="E24" s="19">
        <v>0</v>
      </c>
    </row>
    <row r="25" spans="1:5" ht="15">
      <c r="A25" s="17" t="s">
        <v>34</v>
      </c>
      <c r="B25" s="21" t="s">
        <v>35</v>
      </c>
      <c r="C25" s="19"/>
      <c r="D25" s="19"/>
      <c r="E25" s="19">
        <v>0</v>
      </c>
    </row>
    <row r="26" spans="1:5" ht="15">
      <c r="A26" s="17" t="s">
        <v>36</v>
      </c>
      <c r="B26" s="20" t="s">
        <v>37</v>
      </c>
      <c r="C26" s="19">
        <v>0</v>
      </c>
      <c r="D26" s="19"/>
      <c r="E26" s="19">
        <v>0</v>
      </c>
    </row>
    <row r="27" spans="1:5" ht="15.75">
      <c r="A27" s="17" t="s">
        <v>38</v>
      </c>
      <c r="B27" s="24" t="s">
        <v>39</v>
      </c>
      <c r="C27" s="125">
        <f>+C28+C29</f>
        <v>0</v>
      </c>
      <c r="D27" s="19"/>
      <c r="E27" s="125">
        <f>+E28+E29</f>
        <v>0</v>
      </c>
    </row>
    <row r="28" spans="1:5" ht="15">
      <c r="A28" s="17" t="s">
        <v>40</v>
      </c>
      <c r="B28" s="25" t="s">
        <v>240</v>
      </c>
      <c r="C28" s="19"/>
      <c r="D28" s="19"/>
      <c r="E28" s="19"/>
    </row>
    <row r="29" spans="1:5" ht="15">
      <c r="A29" s="17" t="s">
        <v>41</v>
      </c>
      <c r="B29" s="25" t="s">
        <v>241</v>
      </c>
      <c r="C29" s="19">
        <v>0</v>
      </c>
      <c r="D29" s="19"/>
      <c r="E29" s="19">
        <v>0</v>
      </c>
    </row>
    <row r="30" spans="1:5" ht="15.75">
      <c r="A30" s="17" t="s">
        <v>42</v>
      </c>
      <c r="B30" s="18" t="s">
        <v>43</v>
      </c>
      <c r="C30" s="125">
        <f>+C15+C27</f>
        <v>0</v>
      </c>
      <c r="D30" s="19"/>
      <c r="E30" s="19">
        <v>0</v>
      </c>
    </row>
    <row r="31" spans="1:5" ht="15.75">
      <c r="A31" s="17" t="s">
        <v>44</v>
      </c>
      <c r="B31" s="18" t="s">
        <v>45</v>
      </c>
      <c r="C31" s="19">
        <v>0</v>
      </c>
      <c r="D31" s="19"/>
      <c r="E31" s="19">
        <v>0</v>
      </c>
    </row>
    <row r="32" spans="1:5" ht="15.75">
      <c r="A32" s="17" t="s">
        <v>46</v>
      </c>
      <c r="B32" s="18" t="s">
        <v>47</v>
      </c>
      <c r="C32" s="125">
        <f>SUM(C33:C36)</f>
        <v>0</v>
      </c>
      <c r="D32" s="19"/>
      <c r="E32" s="125">
        <f>SUM(E33:E36)</f>
        <v>84972</v>
      </c>
    </row>
    <row r="33" spans="1:5" ht="15">
      <c r="A33" s="17" t="s">
        <v>48</v>
      </c>
      <c r="B33" s="26" t="s">
        <v>49</v>
      </c>
      <c r="C33" s="19">
        <v>0</v>
      </c>
      <c r="D33" s="19"/>
      <c r="E33" s="19">
        <v>84972</v>
      </c>
    </row>
    <row r="34" spans="1:5" ht="15">
      <c r="A34" s="17" t="s">
        <v>50</v>
      </c>
      <c r="B34" s="26" t="s">
        <v>51</v>
      </c>
      <c r="C34" s="19">
        <v>0</v>
      </c>
      <c r="D34" s="19"/>
      <c r="E34" s="19">
        <v>0</v>
      </c>
    </row>
    <row r="35" spans="1:5" ht="15">
      <c r="A35" s="17" t="s">
        <v>52</v>
      </c>
      <c r="B35" s="26" t="s">
        <v>53</v>
      </c>
      <c r="C35" s="19">
        <v>0</v>
      </c>
      <c r="D35" s="19"/>
      <c r="E35" s="19">
        <v>0</v>
      </c>
    </row>
    <row r="36" spans="1:5" ht="15">
      <c r="A36" s="17" t="s">
        <v>54</v>
      </c>
      <c r="B36" s="26" t="s">
        <v>55</v>
      </c>
      <c r="C36" s="19"/>
      <c r="D36" s="19"/>
      <c r="E36" s="19"/>
    </row>
    <row r="37" spans="1:5" ht="15.75">
      <c r="A37" s="17" t="s">
        <v>56</v>
      </c>
      <c r="B37" s="18" t="s">
        <v>57</v>
      </c>
      <c r="C37" s="125">
        <f>SUM(C38:C41)</f>
        <v>0</v>
      </c>
      <c r="D37" s="19"/>
      <c r="E37" s="125">
        <f>SUM(E38:E41)</f>
        <v>0</v>
      </c>
    </row>
    <row r="38" spans="1:5" ht="15">
      <c r="A38" s="17" t="s">
        <v>58</v>
      </c>
      <c r="B38" s="26" t="s">
        <v>49</v>
      </c>
      <c r="C38" s="19">
        <v>0</v>
      </c>
      <c r="D38" s="19"/>
      <c r="E38" s="19">
        <v>0</v>
      </c>
    </row>
    <row r="39" spans="1:5" ht="15">
      <c r="A39" s="17" t="s">
        <v>59</v>
      </c>
      <c r="B39" s="26" t="s">
        <v>51</v>
      </c>
      <c r="C39" s="19">
        <v>0</v>
      </c>
      <c r="D39" s="19"/>
      <c r="E39" s="19">
        <v>0</v>
      </c>
    </row>
    <row r="40" spans="1:5" ht="15">
      <c r="A40" s="17" t="s">
        <v>60</v>
      </c>
      <c r="B40" s="26" t="s">
        <v>53</v>
      </c>
      <c r="C40" s="19">
        <v>0</v>
      </c>
      <c r="D40" s="19"/>
      <c r="E40" s="19"/>
    </row>
    <row r="41" spans="1:5" ht="15">
      <c r="A41" s="17" t="s">
        <v>61</v>
      </c>
      <c r="B41" s="26" t="s">
        <v>55</v>
      </c>
      <c r="C41" s="19">
        <v>0</v>
      </c>
      <c r="D41" s="19"/>
      <c r="E41" s="19">
        <v>0</v>
      </c>
    </row>
    <row r="42" spans="1:5" ht="15.75">
      <c r="A42" s="17" t="s">
        <v>62</v>
      </c>
      <c r="B42" s="18" t="s">
        <v>63</v>
      </c>
      <c r="C42" s="125">
        <f>+C43+C44</f>
        <v>0</v>
      </c>
      <c r="D42" s="19"/>
      <c r="E42" s="125">
        <f>+E43+E44</f>
        <v>0</v>
      </c>
    </row>
    <row r="43" spans="1:5" ht="15">
      <c r="A43" s="17" t="s">
        <v>64</v>
      </c>
      <c r="B43" s="21" t="s">
        <v>65</v>
      </c>
      <c r="C43" s="19">
        <f>+C16-C33-C36</f>
        <v>0</v>
      </c>
      <c r="D43" s="19"/>
      <c r="E43" s="19">
        <f>E16-E33-E36</f>
        <v>0</v>
      </c>
    </row>
    <row r="44" spans="1:5" ht="15">
      <c r="A44" s="17" t="s">
        <v>66</v>
      </c>
      <c r="B44" s="21" t="s">
        <v>67</v>
      </c>
      <c r="C44" s="19">
        <f>+C27-C37</f>
        <v>0</v>
      </c>
      <c r="D44" s="19"/>
      <c r="E44" s="19">
        <f>+E27-E37</f>
        <v>0</v>
      </c>
    </row>
    <row r="45" spans="1:5" ht="15.75">
      <c r="A45" s="17" t="s">
        <v>68</v>
      </c>
      <c r="B45" s="18" t="s">
        <v>69</v>
      </c>
      <c r="C45" s="125">
        <f>C46+C47</f>
        <v>0</v>
      </c>
      <c r="D45" s="19"/>
      <c r="E45" s="19">
        <f>E46+E47</f>
        <v>0</v>
      </c>
    </row>
    <row r="46" spans="1:5" ht="15">
      <c r="A46" s="17" t="s">
        <v>70</v>
      </c>
      <c r="B46" s="21" t="s">
        <v>71</v>
      </c>
      <c r="C46" s="19">
        <f>+C26-C35</f>
        <v>0</v>
      </c>
      <c r="D46" s="19"/>
      <c r="E46" s="19">
        <f>E26-E34-E35</f>
        <v>0</v>
      </c>
    </row>
    <row r="47" spans="1:5" ht="15">
      <c r="A47" s="17" t="s">
        <v>72</v>
      </c>
      <c r="B47" s="21" t="s">
        <v>73</v>
      </c>
      <c r="C47" s="19">
        <v>0</v>
      </c>
      <c r="D47" s="19"/>
      <c r="E47" s="19">
        <v>0</v>
      </c>
    </row>
    <row r="48" spans="1:5" ht="15">
      <c r="A48" s="12" t="s">
        <v>74</v>
      </c>
      <c r="B48" s="20" t="s">
        <v>75</v>
      </c>
      <c r="C48" s="19">
        <v>0</v>
      </c>
      <c r="D48" s="19"/>
      <c r="E48" s="19">
        <v>0</v>
      </c>
    </row>
    <row r="49" spans="1:5" ht="15">
      <c r="A49" s="17" t="s">
        <v>76</v>
      </c>
      <c r="B49" s="20" t="s">
        <v>77</v>
      </c>
      <c r="C49" s="19">
        <v>0</v>
      </c>
      <c r="D49" s="19"/>
      <c r="E49" s="19">
        <v>0</v>
      </c>
    </row>
    <row r="50" spans="1:5" ht="15.75">
      <c r="A50" s="12" t="s">
        <v>78</v>
      </c>
      <c r="B50" s="20" t="s">
        <v>79</v>
      </c>
      <c r="C50" s="125">
        <f>+C51+C52</f>
        <v>0</v>
      </c>
      <c r="D50" s="19"/>
      <c r="E50" s="19">
        <f>+E51+E52</f>
        <v>0</v>
      </c>
    </row>
    <row r="51" spans="1:5" ht="15">
      <c r="A51" s="12" t="s">
        <v>80</v>
      </c>
      <c r="B51" s="21" t="s">
        <v>81</v>
      </c>
      <c r="C51" s="19">
        <f>C15-C33-C34-C35</f>
        <v>0</v>
      </c>
      <c r="D51" s="19"/>
      <c r="E51" s="19">
        <f>E15-E33-E34-E35</f>
        <v>0</v>
      </c>
    </row>
    <row r="52" spans="1:5" ht="15">
      <c r="A52" s="12" t="s">
        <v>82</v>
      </c>
      <c r="B52" s="21" t="s">
        <v>83</v>
      </c>
      <c r="C52" s="19">
        <f>+C27-C37</f>
        <v>0</v>
      </c>
      <c r="D52" s="19"/>
      <c r="E52" s="19">
        <f>+E27-E37</f>
        <v>0</v>
      </c>
    </row>
    <row r="53" ht="13.5" thickBot="1"/>
    <row r="54" spans="2:5" ht="14.25" thickBot="1" thickTop="1">
      <c r="B54" s="140" t="s">
        <v>242</v>
      </c>
      <c r="C54" s="141"/>
      <c r="D54" s="141"/>
      <c r="E54" s="142"/>
    </row>
    <row r="55" spans="2:5" ht="15" thickTop="1">
      <c r="B55" s="127" t="s">
        <v>84</v>
      </c>
      <c r="C55" s="128"/>
      <c r="D55" s="78"/>
      <c r="E55" s="129"/>
    </row>
    <row r="56" spans="2:5" ht="12.75">
      <c r="B56" s="127" t="s">
        <v>85</v>
      </c>
      <c r="C56" s="130">
        <v>6640</v>
      </c>
      <c r="D56" s="130"/>
      <c r="E56" s="131">
        <v>5820</v>
      </c>
    </row>
    <row r="57" spans="2:5" ht="12.75">
      <c r="B57" s="127" t="s">
        <v>86</v>
      </c>
      <c r="C57" s="130"/>
      <c r="D57" s="130"/>
      <c r="E57" s="131"/>
    </row>
    <row r="58" spans="2:5" ht="12.75">
      <c r="B58" s="127" t="s">
        <v>87</v>
      </c>
      <c r="C58" s="130"/>
      <c r="D58" s="130"/>
      <c r="E58" s="131"/>
    </row>
    <row r="59" spans="2:5" ht="12.75">
      <c r="B59" s="127" t="s">
        <v>88</v>
      </c>
      <c r="C59" s="130">
        <v>3302</v>
      </c>
      <c r="D59" s="130"/>
      <c r="E59" s="132">
        <v>4412</v>
      </c>
    </row>
    <row r="60" spans="2:5" ht="12.75">
      <c r="B60" s="127" t="s">
        <v>89</v>
      </c>
      <c r="C60" s="130">
        <v>2380</v>
      </c>
      <c r="D60" s="130"/>
      <c r="E60" s="131">
        <v>2160</v>
      </c>
    </row>
    <row r="61" spans="2:5" ht="14.25">
      <c r="B61" s="127" t="s">
        <v>90</v>
      </c>
      <c r="C61" s="130"/>
      <c r="D61" s="130"/>
      <c r="E61" s="133"/>
    </row>
    <row r="62" spans="2:5" ht="14.25">
      <c r="B62" s="127" t="s">
        <v>91</v>
      </c>
      <c r="C62" s="134">
        <v>1035</v>
      </c>
      <c r="D62" s="130"/>
      <c r="E62" s="131"/>
    </row>
    <row r="63" spans="2:5" ht="12.75">
      <c r="B63" s="127" t="s">
        <v>92</v>
      </c>
      <c r="C63" s="130">
        <v>5937</v>
      </c>
      <c r="D63" s="130"/>
      <c r="E63" s="131"/>
    </row>
    <row r="64" spans="2:5" ht="12.75">
      <c r="B64" s="127" t="s">
        <v>93</v>
      </c>
      <c r="C64" s="130">
        <v>4394</v>
      </c>
      <c r="D64" s="130"/>
      <c r="E64" s="131">
        <v>214</v>
      </c>
    </row>
    <row r="65" spans="2:5" ht="14.25">
      <c r="B65" s="135" t="s">
        <v>94</v>
      </c>
      <c r="C65" s="134"/>
      <c r="D65" s="130"/>
      <c r="E65" s="133"/>
    </row>
    <row r="66" spans="2:5" ht="15" thickBot="1">
      <c r="B66" s="136" t="s">
        <v>95</v>
      </c>
      <c r="C66" s="137"/>
      <c r="D66" s="138"/>
      <c r="E66" s="139"/>
    </row>
    <row r="67" spans="3:5" ht="13.5" thickTop="1">
      <c r="C67" s="126"/>
      <c r="D67" s="126"/>
      <c r="E67" s="126"/>
    </row>
    <row r="68" spans="3:5" ht="12.75">
      <c r="C68" s="126"/>
      <c r="D68" s="126"/>
      <c r="E68" s="126"/>
    </row>
    <row r="69" ht="12.75">
      <c r="B69"/>
    </row>
    <row r="70" spans="4:5" ht="12.75">
      <c r="D70" s="161"/>
      <c r="E70" s="161"/>
    </row>
    <row r="71" spans="2:4" ht="41.25" customHeight="1">
      <c r="B71" t="s">
        <v>257</v>
      </c>
      <c r="C71" t="s">
        <v>203</v>
      </c>
      <c r="D71" t="s">
        <v>253</v>
      </c>
    </row>
    <row r="72" spans="4:5" ht="40.5" customHeight="1">
      <c r="D72" s="158" t="s">
        <v>239</v>
      </c>
      <c r="E72" s="159"/>
    </row>
  </sheetData>
  <sheetProtection/>
  <mergeCells count="7">
    <mergeCell ref="D72:E72"/>
    <mergeCell ref="A8:D8"/>
    <mergeCell ref="C1:D1"/>
    <mergeCell ref="A5:E5"/>
    <mergeCell ref="A6:E6"/>
    <mergeCell ref="A7:E7"/>
    <mergeCell ref="D70:E70"/>
  </mergeCells>
  <printOptions horizontalCentered="1"/>
  <pageMargins left="0.7874015748031497" right="0.7874015748031497" top="0.11811023622047245" bottom="0.11811023622047245" header="0.5118110236220472" footer="0.5118110236220472"/>
  <pageSetup firstPageNumber="1" useFirstPageNumber="1" horizontalDpi="300" verticalDpi="300" orientation="portrait" paperSize="9" scale="85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4">
      <selection activeCell="C12" sqref="C12"/>
    </sheetView>
  </sheetViews>
  <sheetFormatPr defaultColWidth="11.57421875" defaultRowHeight="12.75"/>
  <cols>
    <col min="1" max="1" width="23.7109375" style="0" bestFit="1" customWidth="1"/>
    <col min="2" max="2" width="10.7109375" style="0" bestFit="1" customWidth="1"/>
    <col min="3" max="3" width="11.140625" style="0" bestFit="1" customWidth="1"/>
    <col min="4" max="4" width="13.57421875" style="0" bestFit="1" customWidth="1"/>
    <col min="5" max="5" width="11.28125" style="0" customWidth="1"/>
    <col min="6" max="6" width="10.7109375" style="0" customWidth="1"/>
    <col min="7" max="7" width="11.57421875" style="0" customWidth="1"/>
    <col min="8" max="8" width="11.140625" style="0" bestFit="1" customWidth="1"/>
  </cols>
  <sheetData>
    <row r="1" spans="1:8" ht="12.75">
      <c r="A1" s="167" t="s">
        <v>96</v>
      </c>
      <c r="B1" s="167"/>
      <c r="C1" s="167"/>
      <c r="D1" s="167"/>
      <c r="E1" s="167"/>
      <c r="F1" s="167"/>
      <c r="G1" s="167"/>
      <c r="H1" s="167"/>
    </row>
    <row r="2" ht="14.25">
      <c r="A2" s="27" t="str">
        <f>+előlap!B9</f>
        <v>Magyar  Alkotóművészeti Közhasznú Nonprofit Kft.</v>
      </c>
    </row>
    <row r="3" spans="1:8" ht="18">
      <c r="A3" s="168" t="s">
        <v>97</v>
      </c>
      <c r="B3" s="168"/>
      <c r="C3" s="168"/>
      <c r="D3" s="168"/>
      <c r="E3" s="168"/>
      <c r="F3" s="168"/>
      <c r="G3" s="168"/>
      <c r="H3" s="168"/>
    </row>
    <row r="4" spans="1:8" ht="15">
      <c r="A4" s="169" t="s">
        <v>98</v>
      </c>
      <c r="B4" s="169"/>
      <c r="C4" s="169"/>
      <c r="D4" s="169"/>
      <c r="E4" s="169"/>
      <c r="F4" s="169"/>
      <c r="G4" s="169"/>
      <c r="H4" s="169"/>
    </row>
    <row r="5" spans="1:8" ht="15">
      <c r="A5" s="169" t="s">
        <v>258</v>
      </c>
      <c r="B5" s="169"/>
      <c r="C5" s="169"/>
      <c r="D5" s="169"/>
      <c r="E5" s="169"/>
      <c r="F5" s="169"/>
      <c r="G5" s="169"/>
      <c r="H5" s="169"/>
    </row>
    <row r="6" ht="28.5" customHeight="1"/>
    <row r="7" spans="1:8" ht="12.75">
      <c r="A7" s="28" t="s">
        <v>99</v>
      </c>
      <c r="B7" s="166" t="s">
        <v>100</v>
      </c>
      <c r="C7" s="166"/>
      <c r="D7" s="30" t="s">
        <v>101</v>
      </c>
      <c r="E7" s="166" t="s">
        <v>102</v>
      </c>
      <c r="F7" s="166"/>
      <c r="G7" s="30" t="s">
        <v>103</v>
      </c>
      <c r="H7" s="28" t="s">
        <v>104</v>
      </c>
    </row>
    <row r="8" spans="1:8" ht="12.75">
      <c r="A8" s="31"/>
      <c r="B8" s="32" t="s">
        <v>105</v>
      </c>
      <c r="C8" s="32" t="s">
        <v>106</v>
      </c>
      <c r="D8" s="33" t="s">
        <v>107</v>
      </c>
      <c r="E8" s="32" t="s">
        <v>108</v>
      </c>
      <c r="F8" s="32" t="s">
        <v>109</v>
      </c>
      <c r="G8" s="33" t="s">
        <v>110</v>
      </c>
      <c r="H8" s="34" t="s">
        <v>111</v>
      </c>
    </row>
    <row r="9" spans="1:8" s="1" customFormat="1" ht="12.75">
      <c r="A9" s="46" t="s">
        <v>259</v>
      </c>
      <c r="B9" s="35">
        <v>40862</v>
      </c>
      <c r="C9" s="121">
        <v>170000000</v>
      </c>
      <c r="D9" s="46"/>
      <c r="E9" s="97"/>
      <c r="F9" s="97">
        <v>84971973</v>
      </c>
      <c r="G9" s="98">
        <f>+C9-F9</f>
        <v>85028027</v>
      </c>
      <c r="H9" s="170">
        <v>40983</v>
      </c>
    </row>
    <row r="10" spans="1:8" ht="12.75">
      <c r="A10" s="52"/>
      <c r="B10" s="151"/>
      <c r="C10" s="152"/>
      <c r="D10" s="52"/>
      <c r="E10" s="154"/>
      <c r="F10" s="153"/>
      <c r="G10" s="98"/>
      <c r="H10" s="32"/>
    </row>
    <row r="11" spans="1:8" ht="12.75">
      <c r="A11" s="47"/>
      <c r="B11" s="35"/>
      <c r="C11" s="36"/>
      <c r="D11" s="47"/>
      <c r="E11" s="96"/>
      <c r="F11" s="97"/>
      <c r="G11" s="98"/>
      <c r="H11" s="32"/>
    </row>
    <row r="12" spans="1:8" ht="12.75">
      <c r="A12" s="40" t="s">
        <v>112</v>
      </c>
      <c r="B12" s="32"/>
      <c r="C12" s="115">
        <f>SUM(C9:C11)</f>
        <v>170000000</v>
      </c>
      <c r="D12" s="32"/>
      <c r="E12" s="36">
        <f>SUM(E9:E11)</f>
        <v>0</v>
      </c>
      <c r="F12" s="115">
        <f>SUM(F9:F11)</f>
        <v>84971973</v>
      </c>
      <c r="G12" s="98">
        <f>+C12-F12</f>
        <v>85028027</v>
      </c>
      <c r="H12" s="32"/>
    </row>
    <row r="17" spans="1:5" ht="12.75">
      <c r="A17" s="108" t="s">
        <v>264</v>
      </c>
      <c r="D17" s="1" t="s">
        <v>204</v>
      </c>
      <c r="E17" s="1"/>
    </row>
    <row r="18" spans="4:5" ht="12.75">
      <c r="D18" s="158" t="s">
        <v>265</v>
      </c>
      <c r="E18" s="159"/>
    </row>
  </sheetData>
  <sheetProtection/>
  <mergeCells count="7">
    <mergeCell ref="D18:E18"/>
    <mergeCell ref="B7:C7"/>
    <mergeCell ref="E7:F7"/>
    <mergeCell ref="A1:H1"/>
    <mergeCell ref="A3:H3"/>
    <mergeCell ref="A4:H4"/>
    <mergeCell ref="A5:H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9" sqref="C9"/>
    </sheetView>
  </sheetViews>
  <sheetFormatPr defaultColWidth="11.57421875" defaultRowHeight="12.75"/>
  <cols>
    <col min="1" max="1" width="34.140625" style="0" bestFit="1" customWidth="1"/>
    <col min="2" max="3" width="12.28125" style="0" bestFit="1" customWidth="1"/>
    <col min="4" max="4" width="13.7109375" style="0" bestFit="1" customWidth="1"/>
    <col min="5" max="5" width="7.140625" style="0" bestFit="1" customWidth="1"/>
    <col min="6" max="6" width="11.7109375" style="0" bestFit="1" customWidth="1"/>
    <col min="7" max="7" width="14.421875" style="0" customWidth="1"/>
  </cols>
  <sheetData>
    <row r="1" spans="1:6" ht="12.75">
      <c r="A1" s="167" t="s">
        <v>113</v>
      </c>
      <c r="B1" s="167"/>
      <c r="C1" s="167"/>
      <c r="D1" s="167"/>
      <c r="E1" s="167"/>
      <c r="F1" s="167"/>
    </row>
    <row r="2" ht="15">
      <c r="A2" s="39" t="str">
        <f>+előlap!B9</f>
        <v>Magyar  Alkotóművészeti Közhasznú Nonprofit Kft.</v>
      </c>
    </row>
    <row r="3" spans="1:6" ht="18">
      <c r="A3" s="168" t="s">
        <v>97</v>
      </c>
      <c r="B3" s="168"/>
      <c r="C3" s="168"/>
      <c r="D3" s="168"/>
      <c r="E3" s="168"/>
      <c r="F3" s="168"/>
    </row>
    <row r="4" spans="1:6" ht="15">
      <c r="A4" s="169" t="s">
        <v>114</v>
      </c>
      <c r="B4" s="169"/>
      <c r="C4" s="169"/>
      <c r="D4" s="169"/>
      <c r="E4" s="169"/>
      <c r="F4" s="169"/>
    </row>
    <row r="5" spans="1:6" ht="15">
      <c r="A5" s="169" t="str">
        <f>+'2. költségvetési támogatás'!A5:H5</f>
        <v>2011. év</v>
      </c>
      <c r="B5" s="169"/>
      <c r="C5" s="169"/>
      <c r="D5" s="169"/>
      <c r="E5" s="169"/>
      <c r="F5" s="169"/>
    </row>
    <row r="6" ht="28.5" customHeight="1"/>
    <row r="7" spans="1:6" ht="12.75">
      <c r="A7" s="30" t="s">
        <v>115</v>
      </c>
      <c r="B7" s="30" t="s">
        <v>116</v>
      </c>
      <c r="C7" s="30" t="s">
        <v>117</v>
      </c>
      <c r="D7" s="166" t="s">
        <v>118</v>
      </c>
      <c r="E7" s="166"/>
      <c r="F7" s="30" t="s">
        <v>119</v>
      </c>
    </row>
    <row r="8" spans="1:6" ht="12.75">
      <c r="A8" s="31"/>
      <c r="B8" s="33" t="s">
        <v>120</v>
      </c>
      <c r="C8" s="33" t="s">
        <v>120</v>
      </c>
      <c r="D8" s="38" t="s">
        <v>121</v>
      </c>
      <c r="E8" s="87" t="s">
        <v>218</v>
      </c>
      <c r="F8" s="34"/>
    </row>
    <row r="9" spans="1:6" ht="12.75">
      <c r="A9" s="32" t="s">
        <v>123</v>
      </c>
      <c r="B9" s="120">
        <v>7910</v>
      </c>
      <c r="C9" s="120">
        <f>+'1. mérleg'!E42</f>
        <v>500</v>
      </c>
      <c r="D9" s="86">
        <f>+C9/B9</f>
        <v>0.0632111251580278</v>
      </c>
      <c r="E9" s="41">
        <f>+C9-B9</f>
        <v>-7410</v>
      </c>
      <c r="F9" s="40"/>
    </row>
    <row r="10" spans="1:6" ht="12.75">
      <c r="A10" s="31" t="s">
        <v>124</v>
      </c>
      <c r="B10" s="98">
        <v>0</v>
      </c>
      <c r="C10" s="98">
        <f>+C12</f>
        <v>0</v>
      </c>
      <c r="D10" s="86"/>
      <c r="E10" s="41"/>
      <c r="F10" s="34"/>
    </row>
    <row r="11" spans="1:6" ht="12.75">
      <c r="A11" s="32" t="s">
        <v>125</v>
      </c>
      <c r="B11" s="120">
        <v>0</v>
      </c>
      <c r="C11" s="120">
        <v>0</v>
      </c>
      <c r="D11" s="86"/>
      <c r="E11" s="41"/>
      <c r="F11" s="32"/>
    </row>
    <row r="12" spans="1:6" ht="12.75">
      <c r="A12" s="32" t="s">
        <v>126</v>
      </c>
      <c r="B12" s="120">
        <v>0</v>
      </c>
      <c r="C12" s="120">
        <f>+C13+C14</f>
        <v>0</v>
      </c>
      <c r="D12" s="86"/>
      <c r="E12" s="41"/>
      <c r="F12" s="32"/>
    </row>
    <row r="13" spans="1:6" ht="12.75">
      <c r="A13" s="32" t="s">
        <v>127</v>
      </c>
      <c r="B13" s="120">
        <v>0</v>
      </c>
      <c r="C13" s="120">
        <f>+'1. eredménylevezetés'!E51</f>
        <v>0</v>
      </c>
      <c r="D13" s="86"/>
      <c r="E13" s="41"/>
      <c r="F13" s="32"/>
    </row>
    <row r="14" spans="1:6" ht="12.75">
      <c r="A14" s="32" t="s">
        <v>128</v>
      </c>
      <c r="B14" s="120">
        <v>0</v>
      </c>
      <c r="C14" s="120">
        <f>+'1. eredménylevezetés'!E52</f>
        <v>0</v>
      </c>
      <c r="D14" s="86"/>
      <c r="E14" s="41"/>
      <c r="F14" s="32"/>
    </row>
    <row r="18" ht="12.75">
      <c r="A18" s="108" t="str">
        <f>+'1. eredménylevezetés'!B71</f>
        <v>Budapest, 2012.03.31.</v>
      </c>
    </row>
    <row r="20" spans="4:5" ht="12.75">
      <c r="D20" s="1" t="s">
        <v>204</v>
      </c>
      <c r="E20" s="1"/>
    </row>
    <row r="21" spans="4:5" ht="12.75">
      <c r="D21" s="158" t="s">
        <v>239</v>
      </c>
      <c r="E21" s="159"/>
    </row>
  </sheetData>
  <sheetProtection/>
  <mergeCells count="6">
    <mergeCell ref="D7:E7"/>
    <mergeCell ref="A1:F1"/>
    <mergeCell ref="A3:F3"/>
    <mergeCell ref="A4:F4"/>
    <mergeCell ref="A5:F5"/>
    <mergeCell ref="D21:E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11" sqref="C11"/>
    </sheetView>
  </sheetViews>
  <sheetFormatPr defaultColWidth="11.57421875" defaultRowHeight="12.75"/>
  <cols>
    <col min="1" max="1" width="38.140625" style="0" bestFit="1" customWidth="1"/>
    <col min="2" max="3" width="9.140625" style="0" customWidth="1"/>
    <col min="4" max="4" width="8.28125" style="0" bestFit="1" customWidth="1"/>
    <col min="5" max="5" width="8.140625" style="0" bestFit="1" customWidth="1"/>
    <col min="6" max="6" width="11.7109375" style="0" bestFit="1" customWidth="1"/>
    <col min="7" max="7" width="14.421875" style="0" customWidth="1"/>
  </cols>
  <sheetData>
    <row r="1" spans="1:6" ht="12.75">
      <c r="A1" s="167" t="s">
        <v>129</v>
      </c>
      <c r="B1" s="167"/>
      <c r="C1" s="167"/>
      <c r="D1" s="167"/>
      <c r="E1" s="167"/>
      <c r="F1" s="167"/>
    </row>
    <row r="2" ht="14.25">
      <c r="A2" s="27" t="str">
        <f>+előlap!B9</f>
        <v>Magyar  Alkotóművészeti Közhasznú Nonprofit Kft.</v>
      </c>
    </row>
    <row r="3" spans="1:6" ht="18">
      <c r="A3" s="168" t="s">
        <v>97</v>
      </c>
      <c r="B3" s="168"/>
      <c r="C3" s="168"/>
      <c r="D3" s="168"/>
      <c r="E3" s="168"/>
      <c r="F3" s="168"/>
    </row>
    <row r="4" spans="1:6" ht="15">
      <c r="A4" s="169" t="s">
        <v>130</v>
      </c>
      <c r="B4" s="169"/>
      <c r="C4" s="169"/>
      <c r="D4" s="169"/>
      <c r="E4" s="169"/>
      <c r="F4" s="169"/>
    </row>
    <row r="5" spans="1:6" ht="15">
      <c r="A5" s="169" t="str">
        <f>+'3. vagyon felhasználása'!A5:F5</f>
        <v>2011. év</v>
      </c>
      <c r="B5" s="169"/>
      <c r="C5" s="169"/>
      <c r="D5" s="169"/>
      <c r="E5" s="169"/>
      <c r="F5" s="169"/>
    </row>
    <row r="6" ht="28.5" customHeight="1"/>
    <row r="7" spans="1:6" ht="12.75">
      <c r="A7" s="30" t="s">
        <v>131</v>
      </c>
      <c r="B7" s="166" t="s">
        <v>236</v>
      </c>
      <c r="C7" s="166"/>
      <c r="D7" s="166" t="s">
        <v>118</v>
      </c>
      <c r="E7" s="166"/>
      <c r="F7" s="30" t="s">
        <v>119</v>
      </c>
    </row>
    <row r="8" spans="1:6" ht="12.75">
      <c r="A8" s="31"/>
      <c r="B8" s="87" t="s">
        <v>235</v>
      </c>
      <c r="C8" s="38" t="s">
        <v>109</v>
      </c>
      <c r="D8" s="38" t="s">
        <v>121</v>
      </c>
      <c r="E8" s="87" t="s">
        <v>219</v>
      </c>
      <c r="F8" s="34"/>
    </row>
    <row r="9" spans="1:6" ht="12.75">
      <c r="A9" s="42" t="s">
        <v>133</v>
      </c>
      <c r="B9" s="43"/>
      <c r="C9" s="43"/>
      <c r="D9" s="43"/>
      <c r="E9" s="43"/>
      <c r="F9" s="28"/>
    </row>
    <row r="10" spans="1:6" ht="12.75">
      <c r="A10" s="31" t="s">
        <v>134</v>
      </c>
      <c r="B10" s="41">
        <v>4394</v>
      </c>
      <c r="C10" s="41">
        <v>214</v>
      </c>
      <c r="D10" s="86">
        <f>+C10/B10</f>
        <v>0.0487027765134274</v>
      </c>
      <c r="E10" s="41">
        <f>+C10-B10</f>
        <v>-4180</v>
      </c>
      <c r="F10" s="34"/>
    </row>
    <row r="11" spans="1:6" ht="12.75">
      <c r="A11" s="32" t="s">
        <v>135</v>
      </c>
      <c r="B11" s="38"/>
      <c r="C11" s="38"/>
      <c r="D11" s="93"/>
      <c r="E11" s="38"/>
      <c r="F11" s="32"/>
    </row>
    <row r="12" spans="1:6" ht="12.75">
      <c r="A12" s="32" t="s">
        <v>136</v>
      </c>
      <c r="B12" s="36">
        <v>4394</v>
      </c>
      <c r="C12" s="36">
        <v>214</v>
      </c>
      <c r="D12" s="86">
        <f>+C12/B12</f>
        <v>0.0487027765134274</v>
      </c>
      <c r="E12" s="41">
        <f>+C12-B12</f>
        <v>-4180</v>
      </c>
      <c r="F12" s="32"/>
    </row>
    <row r="13" spans="1:6" ht="12.75">
      <c r="A13" s="32" t="s">
        <v>137</v>
      </c>
      <c r="B13" s="32"/>
      <c r="C13" s="32"/>
      <c r="D13" s="93"/>
      <c r="E13" s="32"/>
      <c r="F13" s="32"/>
    </row>
    <row r="14" spans="1:6" ht="12.75">
      <c r="A14" s="32" t="s">
        <v>135</v>
      </c>
      <c r="B14" s="32"/>
      <c r="C14" s="32"/>
      <c r="D14" s="93"/>
      <c r="E14" s="32"/>
      <c r="F14" s="32"/>
    </row>
    <row r="15" spans="1:6" ht="12.75">
      <c r="A15" s="32" t="s">
        <v>136</v>
      </c>
      <c r="B15" s="32"/>
      <c r="C15" s="32"/>
      <c r="D15" s="93"/>
      <c r="E15" s="32"/>
      <c r="F15" s="32"/>
    </row>
    <row r="16" spans="1:6" ht="12.75">
      <c r="A16" s="32" t="s">
        <v>138</v>
      </c>
      <c r="B16" s="32"/>
      <c r="C16" s="32"/>
      <c r="D16" s="93"/>
      <c r="E16" s="32"/>
      <c r="F16" s="32"/>
    </row>
    <row r="17" spans="1:6" s="51" customFormat="1" ht="12.75">
      <c r="A17" s="44" t="s">
        <v>139</v>
      </c>
      <c r="B17" s="115">
        <f>+B13+B10</f>
        <v>4394</v>
      </c>
      <c r="C17" s="115">
        <f>+C13+C10</f>
        <v>214</v>
      </c>
      <c r="D17" s="116">
        <f>+C17/B17</f>
        <v>0.0487027765134274</v>
      </c>
      <c r="E17" s="117">
        <f>+C17-B17</f>
        <v>-4180</v>
      </c>
      <c r="F17" s="40"/>
    </row>
    <row r="18" spans="1:6" ht="12.75">
      <c r="A18" s="42" t="s">
        <v>140</v>
      </c>
      <c r="B18" s="42"/>
      <c r="C18" s="42"/>
      <c r="D18" s="94"/>
      <c r="E18" s="45"/>
      <c r="F18" s="45"/>
    </row>
    <row r="19" spans="1:6" ht="12.75">
      <c r="A19" s="46" t="s">
        <v>141</v>
      </c>
      <c r="B19" s="46"/>
      <c r="C19" s="46"/>
      <c r="D19" s="95"/>
      <c r="E19" s="31"/>
      <c r="F19" s="31"/>
    </row>
    <row r="20" spans="1:6" ht="12.75">
      <c r="A20" s="32" t="s">
        <v>142</v>
      </c>
      <c r="B20" s="32"/>
      <c r="C20" s="32"/>
      <c r="D20" s="88"/>
      <c r="E20" s="47"/>
      <c r="F20" s="47"/>
    </row>
    <row r="21" spans="1:6" ht="12.75">
      <c r="A21" s="32" t="s">
        <v>143</v>
      </c>
      <c r="B21" s="32"/>
      <c r="C21" s="32"/>
      <c r="D21" s="88"/>
      <c r="E21" s="47"/>
      <c r="F21" s="47"/>
    </row>
    <row r="22" spans="1:6" ht="12.75">
      <c r="A22" s="32" t="s">
        <v>144</v>
      </c>
      <c r="B22" s="32"/>
      <c r="C22" s="32"/>
      <c r="D22" s="88"/>
      <c r="E22" s="47"/>
      <c r="F22" s="47"/>
    </row>
    <row r="23" spans="1:6" s="51" customFormat="1" ht="12.75">
      <c r="A23" s="44" t="s">
        <v>139</v>
      </c>
      <c r="B23" s="115">
        <f>+C19+C20+C21+C22</f>
        <v>0</v>
      </c>
      <c r="C23" s="115">
        <f>SUM(C19:C22)</f>
        <v>0</v>
      </c>
      <c r="D23" s="116"/>
      <c r="E23" s="117">
        <f>+C23-B23</f>
        <v>0</v>
      </c>
      <c r="F23" s="40"/>
    </row>
    <row r="24" spans="1:6" s="51" customFormat="1" ht="12.75">
      <c r="A24" s="44" t="s">
        <v>145</v>
      </c>
      <c r="B24" s="115">
        <f>+B17+B23</f>
        <v>4394</v>
      </c>
      <c r="C24" s="115">
        <f>+C17+C23</f>
        <v>214</v>
      </c>
      <c r="D24" s="116">
        <f>+C24/B24</f>
        <v>0.0487027765134274</v>
      </c>
      <c r="E24" s="117">
        <f>+C24-B24</f>
        <v>-4180</v>
      </c>
      <c r="F24" s="40"/>
    </row>
    <row r="28" ht="12.75">
      <c r="A28" s="108" t="str">
        <f>+'2. költségvetési támogatás'!A17</f>
        <v>Budapest, 2012.05.15.</v>
      </c>
    </row>
    <row r="29" spans="4:5" ht="12.75">
      <c r="D29" s="1" t="s">
        <v>204</v>
      </c>
      <c r="E29" s="1"/>
    </row>
    <row r="30" spans="4:5" ht="12.75">
      <c r="D30" s="158" t="s">
        <v>239</v>
      </c>
      <c r="E30" s="159"/>
    </row>
  </sheetData>
  <sheetProtection/>
  <mergeCells count="7">
    <mergeCell ref="D30:E30"/>
    <mergeCell ref="B7:C7"/>
    <mergeCell ref="D7:E7"/>
    <mergeCell ref="A1:F1"/>
    <mergeCell ref="A3:F3"/>
    <mergeCell ref="A4:F4"/>
    <mergeCell ref="A5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4">
      <selection activeCell="E10" sqref="E10:E11"/>
    </sheetView>
  </sheetViews>
  <sheetFormatPr defaultColWidth="11.57421875" defaultRowHeight="12.75"/>
  <cols>
    <col min="1" max="1" width="33.8515625" style="0" bestFit="1" customWidth="1"/>
    <col min="2" max="2" width="21.7109375" style="0" customWidth="1"/>
    <col min="3" max="4" width="10.140625" style="0" bestFit="1" customWidth="1"/>
    <col min="5" max="5" width="13.7109375" style="0" bestFit="1" customWidth="1"/>
    <col min="6" max="6" width="10.7109375" style="0" bestFit="1" customWidth="1"/>
    <col min="7" max="7" width="14.421875" style="0" customWidth="1"/>
  </cols>
  <sheetData>
    <row r="1" spans="1:6" ht="12.75">
      <c r="A1" s="167" t="s">
        <v>146</v>
      </c>
      <c r="B1" s="167"/>
      <c r="C1" s="167"/>
      <c r="D1" s="167"/>
      <c r="E1" s="167"/>
      <c r="F1" s="167"/>
    </row>
    <row r="2" ht="15">
      <c r="A2" s="48" t="str">
        <f>+előlap!B9</f>
        <v>Magyar  Alkotóművészeti Közhasznú Nonprofit Kft.</v>
      </c>
    </row>
    <row r="3" spans="1:6" ht="18">
      <c r="A3" s="168" t="s">
        <v>97</v>
      </c>
      <c r="B3" s="168"/>
      <c r="C3" s="168"/>
      <c r="D3" s="168"/>
      <c r="E3" s="168"/>
      <c r="F3" s="168"/>
    </row>
    <row r="4" spans="1:6" ht="15">
      <c r="A4" s="169" t="s">
        <v>147</v>
      </c>
      <c r="B4" s="169"/>
      <c r="C4" s="169"/>
      <c r="D4" s="169"/>
      <c r="E4" s="169"/>
      <c r="F4" s="169"/>
    </row>
    <row r="5" spans="1:6" ht="15">
      <c r="A5" s="169" t="str">
        <f>+'4. cél szerinti juttatások'!A5:F5</f>
        <v>2011. év</v>
      </c>
      <c r="B5" s="169"/>
      <c r="C5" s="169"/>
      <c r="D5" s="169"/>
      <c r="E5" s="169"/>
      <c r="F5" s="169"/>
    </row>
    <row r="6" ht="28.5" customHeight="1"/>
    <row r="7" spans="1:6" ht="12.75">
      <c r="A7" s="28" t="s">
        <v>131</v>
      </c>
      <c r="B7" s="49" t="s">
        <v>148</v>
      </c>
      <c r="C7" s="166" t="s">
        <v>149</v>
      </c>
      <c r="D7" s="166"/>
      <c r="E7" s="166" t="s">
        <v>150</v>
      </c>
      <c r="F7" s="166"/>
    </row>
    <row r="8" spans="1:6" ht="12.75">
      <c r="A8" s="31"/>
      <c r="B8" s="50" t="s">
        <v>151</v>
      </c>
      <c r="C8" s="32" t="s">
        <v>108</v>
      </c>
      <c r="D8" s="32" t="s">
        <v>109</v>
      </c>
      <c r="E8" s="38" t="s">
        <v>121</v>
      </c>
      <c r="F8" s="29" t="s">
        <v>122</v>
      </c>
    </row>
    <row r="9" spans="1:6" s="92" customFormat="1" ht="12.75">
      <c r="A9" s="145" t="s">
        <v>152</v>
      </c>
      <c r="B9" s="146" t="s">
        <v>243</v>
      </c>
      <c r="C9" s="147">
        <f>+C11+C10</f>
        <v>38538</v>
      </c>
      <c r="D9" s="147">
        <f>+D11+D10</f>
        <v>31213</v>
      </c>
      <c r="E9" s="143">
        <f>+D9/C9</f>
        <v>0.8099278634075457</v>
      </c>
      <c r="F9" s="144">
        <f>+D9-C9</f>
        <v>-7325</v>
      </c>
    </row>
    <row r="10" spans="1:6" s="92" customFormat="1" ht="38.25">
      <c r="A10" s="90" t="s">
        <v>248</v>
      </c>
      <c r="B10" s="90" t="s">
        <v>250</v>
      </c>
      <c r="C10" s="91">
        <v>25014</v>
      </c>
      <c r="D10" s="91">
        <v>26386</v>
      </c>
      <c r="E10" s="143">
        <f>+D10/C10</f>
        <v>1.0548492844007356</v>
      </c>
      <c r="F10" s="144">
        <f aca="true" t="shared" si="0" ref="F10:F17">+D10-C10</f>
        <v>1372</v>
      </c>
    </row>
    <row r="11" spans="1:6" s="92" customFormat="1" ht="25.5">
      <c r="A11" s="89" t="s">
        <v>153</v>
      </c>
      <c r="B11" s="90" t="s">
        <v>244</v>
      </c>
      <c r="C11" s="91">
        <v>13524</v>
      </c>
      <c r="D11" s="91">
        <v>4827</v>
      </c>
      <c r="E11" s="143">
        <f>+D11/C11</f>
        <v>0.3569210292812777</v>
      </c>
      <c r="F11" s="144">
        <f t="shared" si="0"/>
        <v>-8697</v>
      </c>
    </row>
    <row r="12" spans="1:6" s="92" customFormat="1" ht="12.75">
      <c r="A12" s="148" t="s">
        <v>154</v>
      </c>
      <c r="B12" s="149"/>
      <c r="C12" s="147">
        <f>+C13+C14+C15+C16</f>
        <v>14870</v>
      </c>
      <c r="D12" s="147">
        <f>+D13+D14+D15+D16</f>
        <v>18009</v>
      </c>
      <c r="E12" s="143">
        <f aca="true" t="shared" si="1" ref="E12:E17">+D12/C12</f>
        <v>1.2110961667787492</v>
      </c>
      <c r="F12" s="144">
        <f t="shared" si="0"/>
        <v>3139</v>
      </c>
    </row>
    <row r="13" spans="1:6" s="92" customFormat="1" ht="25.5">
      <c r="A13" s="90" t="s">
        <v>249</v>
      </c>
      <c r="B13" s="90" t="s">
        <v>245</v>
      </c>
      <c r="C13" s="91">
        <v>6795</v>
      </c>
      <c r="D13" s="91">
        <v>6750</v>
      </c>
      <c r="E13" s="143">
        <f t="shared" si="1"/>
        <v>0.9933774834437086</v>
      </c>
      <c r="F13" s="144">
        <f t="shared" si="0"/>
        <v>-45</v>
      </c>
    </row>
    <row r="14" spans="1:6" s="92" customFormat="1" ht="12.75">
      <c r="A14" s="89" t="s">
        <v>155</v>
      </c>
      <c r="B14" s="90" t="s">
        <v>246</v>
      </c>
      <c r="C14" s="91">
        <v>2900</v>
      </c>
      <c r="D14" s="91">
        <v>3625</v>
      </c>
      <c r="E14" s="143">
        <f t="shared" si="1"/>
        <v>1.25</v>
      </c>
      <c r="F14" s="144">
        <f t="shared" si="0"/>
        <v>725</v>
      </c>
    </row>
    <row r="15" spans="1:6" s="92" customFormat="1" ht="25.5">
      <c r="A15" s="89" t="s">
        <v>156</v>
      </c>
      <c r="B15" s="90" t="s">
        <v>247</v>
      </c>
      <c r="C15" s="91">
        <v>4675</v>
      </c>
      <c r="D15" s="91">
        <v>7450</v>
      </c>
      <c r="E15" s="143">
        <f t="shared" si="1"/>
        <v>1.5935828877005347</v>
      </c>
      <c r="F15" s="144">
        <f t="shared" si="0"/>
        <v>2775</v>
      </c>
    </row>
    <row r="16" spans="1:6" s="92" customFormat="1" ht="12.75">
      <c r="A16" s="89" t="s">
        <v>157</v>
      </c>
      <c r="B16" s="89"/>
      <c r="C16" s="91">
        <v>500</v>
      </c>
      <c r="D16" s="91">
        <v>184</v>
      </c>
      <c r="E16" s="143">
        <f t="shared" si="1"/>
        <v>0.368</v>
      </c>
      <c r="F16" s="144">
        <f t="shared" si="0"/>
        <v>-316</v>
      </c>
    </row>
    <row r="17" spans="1:6" ht="12.75">
      <c r="A17" s="44" t="s">
        <v>112</v>
      </c>
      <c r="B17" s="32"/>
      <c r="C17" s="122">
        <f>SUM(C13:C16)+C9</f>
        <v>53408</v>
      </c>
      <c r="D17" s="122">
        <f>SUM(D13:D16)+D9</f>
        <v>49222</v>
      </c>
      <c r="E17" s="123">
        <f t="shared" si="1"/>
        <v>0.9216222288795686</v>
      </c>
      <c r="F17" s="122">
        <f t="shared" si="0"/>
        <v>-4186</v>
      </c>
    </row>
    <row r="21" ht="12.75">
      <c r="A21" s="108" t="str">
        <f>+'4. cél szerinti juttatások'!A28</f>
        <v>Budapest, 2012.05.15.</v>
      </c>
    </row>
    <row r="22" spans="4:5" ht="12.75">
      <c r="D22" s="1" t="s">
        <v>204</v>
      </c>
      <c r="E22" s="1"/>
    </row>
    <row r="23" spans="4:5" ht="12.75">
      <c r="D23" s="158" t="s">
        <v>239</v>
      </c>
      <c r="E23" s="159"/>
    </row>
  </sheetData>
  <sheetProtection/>
  <mergeCells count="7">
    <mergeCell ref="D23:E23"/>
    <mergeCell ref="C7:D7"/>
    <mergeCell ref="E7:F7"/>
    <mergeCell ref="A1:F1"/>
    <mergeCell ref="A3:F3"/>
    <mergeCell ref="A4:F4"/>
    <mergeCell ref="A5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4" sqref="A24"/>
    </sheetView>
  </sheetViews>
  <sheetFormatPr defaultColWidth="11.57421875" defaultRowHeight="12.75"/>
  <cols>
    <col min="1" max="1" width="36.28125" style="0" bestFit="1" customWidth="1"/>
    <col min="2" max="2" width="8.7109375" style="0" bestFit="1" customWidth="1"/>
    <col min="3" max="3" width="10.57421875" style="0" customWidth="1"/>
    <col min="4" max="5" width="4.28125" style="0" customWidth="1"/>
    <col min="6" max="6" width="11.7109375" style="0" bestFit="1" customWidth="1"/>
    <col min="7" max="7" width="14.421875" style="0" customWidth="1"/>
  </cols>
  <sheetData>
    <row r="1" spans="1:6" ht="12.75">
      <c r="A1" s="167" t="s">
        <v>158</v>
      </c>
      <c r="B1" s="167"/>
      <c r="C1" s="167"/>
      <c r="D1" s="167"/>
      <c r="E1" s="167"/>
      <c r="F1" s="167"/>
    </row>
    <row r="2" ht="14.25">
      <c r="A2" s="27" t="str">
        <f>+előlap!B9</f>
        <v>Magyar  Alkotóművészeti Közhasznú Nonprofit Kft.</v>
      </c>
    </row>
    <row r="3" spans="1:6" ht="18">
      <c r="A3" s="168" t="s">
        <v>97</v>
      </c>
      <c r="B3" s="168"/>
      <c r="C3" s="168"/>
      <c r="D3" s="168"/>
      <c r="E3" s="168"/>
      <c r="F3" s="168"/>
    </row>
    <row r="4" spans="1:6" ht="15">
      <c r="A4" s="169" t="s">
        <v>159</v>
      </c>
      <c r="B4" s="169"/>
      <c r="C4" s="169"/>
      <c r="D4" s="169"/>
      <c r="E4" s="169"/>
      <c r="F4" s="169"/>
    </row>
    <row r="5" spans="1:6" ht="15">
      <c r="A5" s="169" t="str">
        <f>+'5. kapott támogatások'!A5:F5</f>
        <v>2011. év</v>
      </c>
      <c r="B5" s="169"/>
      <c r="C5" s="169"/>
      <c r="D5" s="169"/>
      <c r="E5" s="169"/>
      <c r="F5" s="169"/>
    </row>
    <row r="6" ht="28.5" customHeight="1"/>
    <row r="7" spans="1:6" ht="12.75">
      <c r="A7" s="30" t="s">
        <v>131</v>
      </c>
      <c r="B7" s="166" t="s">
        <v>160</v>
      </c>
      <c r="C7" s="166"/>
      <c r="D7" s="166" t="s">
        <v>118</v>
      </c>
      <c r="E7" s="166"/>
      <c r="F7" s="30" t="s">
        <v>119</v>
      </c>
    </row>
    <row r="8" spans="1:6" ht="12.75">
      <c r="A8" s="31"/>
      <c r="B8" s="38" t="s">
        <v>132</v>
      </c>
      <c r="C8" s="38" t="s">
        <v>109</v>
      </c>
      <c r="D8" s="38" t="s">
        <v>121</v>
      </c>
      <c r="E8" s="38" t="s">
        <v>122</v>
      </c>
      <c r="F8" s="34"/>
    </row>
    <row r="9" spans="1:6" ht="12.75">
      <c r="A9" s="40" t="s">
        <v>161</v>
      </c>
      <c r="B9" s="38">
        <v>0</v>
      </c>
      <c r="C9" s="38">
        <v>0</v>
      </c>
      <c r="D9" s="38"/>
      <c r="E9" s="38">
        <v>0</v>
      </c>
      <c r="F9" s="40"/>
    </row>
    <row r="10" spans="1:6" ht="12.75">
      <c r="A10" s="31" t="s">
        <v>162</v>
      </c>
      <c r="B10" s="33"/>
      <c r="C10" s="33"/>
      <c r="D10" s="33"/>
      <c r="E10" s="33"/>
      <c r="F10" s="34"/>
    </row>
    <row r="11" spans="1:6" ht="12.75">
      <c r="A11" s="32" t="s">
        <v>163</v>
      </c>
      <c r="B11" s="37"/>
      <c r="C11" s="38"/>
      <c r="D11" s="32"/>
      <c r="E11" s="38"/>
      <c r="F11" s="32"/>
    </row>
    <row r="12" spans="1:6" ht="12.75">
      <c r="A12" s="32" t="s">
        <v>164</v>
      </c>
      <c r="B12" s="32"/>
      <c r="C12" s="32"/>
      <c r="D12" s="32"/>
      <c r="E12" s="32"/>
      <c r="F12" s="32"/>
    </row>
    <row r="13" spans="1:6" ht="12.75">
      <c r="A13" s="32" t="s">
        <v>165</v>
      </c>
      <c r="B13" s="32"/>
      <c r="C13" s="32"/>
      <c r="D13" s="32"/>
      <c r="E13" s="32"/>
      <c r="F13" s="32"/>
    </row>
    <row r="14" spans="1:6" ht="12.75">
      <c r="A14" s="40" t="s">
        <v>166</v>
      </c>
      <c r="B14" s="32">
        <v>0</v>
      </c>
      <c r="C14" s="32">
        <v>0</v>
      </c>
      <c r="D14" s="32"/>
      <c r="E14" s="32">
        <v>0</v>
      </c>
      <c r="F14" s="32"/>
    </row>
    <row r="15" spans="1:6" ht="12.75">
      <c r="A15" s="40" t="s">
        <v>167</v>
      </c>
      <c r="B15" s="32">
        <v>0</v>
      </c>
      <c r="C15" s="32">
        <v>0</v>
      </c>
      <c r="D15" s="32"/>
      <c r="E15" s="32">
        <v>0</v>
      </c>
      <c r="F15" s="32"/>
    </row>
    <row r="16" spans="1:6" ht="12.75">
      <c r="A16" s="40" t="s">
        <v>168</v>
      </c>
      <c r="B16" s="32">
        <v>0</v>
      </c>
      <c r="C16" s="32">
        <v>0</v>
      </c>
      <c r="D16" s="32"/>
      <c r="E16" s="32">
        <v>0</v>
      </c>
      <c r="F16" s="32"/>
    </row>
    <row r="17" spans="1:6" ht="12.75">
      <c r="A17" s="52" t="s">
        <v>169</v>
      </c>
      <c r="B17" s="32"/>
      <c r="C17" s="32"/>
      <c r="D17" s="32"/>
      <c r="E17" s="32"/>
      <c r="F17" s="32"/>
    </row>
    <row r="18" spans="1:6" ht="12.75">
      <c r="A18" s="28" t="s">
        <v>170</v>
      </c>
      <c r="B18" s="42">
        <v>0</v>
      </c>
      <c r="C18" s="42">
        <v>0</v>
      </c>
      <c r="D18" s="45"/>
      <c r="E18" s="45">
        <v>0</v>
      </c>
      <c r="F18" s="45"/>
    </row>
    <row r="19" spans="1:6" s="51" customFormat="1" ht="12.75">
      <c r="A19" s="44" t="s">
        <v>139</v>
      </c>
      <c r="B19" s="40">
        <v>0</v>
      </c>
      <c r="C19" s="40">
        <v>0</v>
      </c>
      <c r="D19" s="40"/>
      <c r="E19" s="40">
        <v>0</v>
      </c>
      <c r="F19" s="40"/>
    </row>
    <row r="23" ht="12.75">
      <c r="A23" s="108" t="str">
        <f>+'5. kapott támogatások'!A21</f>
        <v>Budapest, 2012.05.15.</v>
      </c>
    </row>
    <row r="24" spans="3:4" ht="12.75">
      <c r="C24" s="1" t="s">
        <v>204</v>
      </c>
      <c r="D24" s="1"/>
    </row>
    <row r="25" spans="3:4" ht="12.75">
      <c r="C25" s="158" t="s">
        <v>239</v>
      </c>
      <c r="D25" s="159"/>
    </row>
  </sheetData>
  <sheetProtection/>
  <mergeCells count="7">
    <mergeCell ref="C25:D25"/>
    <mergeCell ref="B7:C7"/>
    <mergeCell ref="D7:E7"/>
    <mergeCell ref="A1:F1"/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Benkő Erzsébet</cp:lastModifiedBy>
  <cp:lastPrinted>2012-05-15T12:51:06Z</cp:lastPrinted>
  <dcterms:created xsi:type="dcterms:W3CDTF">2009-03-04T07:51:17Z</dcterms:created>
  <dcterms:modified xsi:type="dcterms:W3CDTF">2012-05-15T13:04:47Z</dcterms:modified>
  <cp:category/>
  <cp:version/>
  <cp:contentType/>
  <cp:contentStatus/>
</cp:coreProperties>
</file>